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SPT\KRSPT finansinės ataskaitos\2026 m\II ketv\"/>
    </mc:Choice>
  </mc:AlternateContent>
  <xr:revisionPtr revIDLastSave="0" documentId="13_ncr:1_{89080E0B-9DCA-4909-9085-4FFEFBFABFDD}" xr6:coauthVersionLast="47" xr6:coauthVersionMax="47" xr10:uidLastSave="{00000000-0000-0000-0000-000000000000}"/>
  <bookViews>
    <workbookView xWindow="-120" yWindow="-120" windowWidth="21840" windowHeight="13020" activeTab="2" xr2:uid="{BB7FE3A3-CDD2-4EF8-AD62-1DDDEB882F9C}"/>
  </bookViews>
  <sheets>
    <sheet name="FBA" sheetId="1" r:id="rId1"/>
    <sheet name="VRA" sheetId="3" r:id="rId2"/>
    <sheet name="4 priedas" sheetId="4" r:id="rId3"/>
  </sheets>
  <definedNames>
    <definedName name="_xlnm.Print_Titles" localSheetId="2">'4 priedas'!$10:$12</definedName>
    <definedName name="_xlnm.Print_Titles" localSheetId="0">FBA!$19:$19</definedName>
    <definedName name="_xlnm.Print_Titles" localSheetId="1">VRA!$19:$19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4" l="1"/>
  <c r="D13" i="4"/>
  <c r="E13" i="4"/>
  <c r="F13" i="4"/>
  <c r="G13" i="4"/>
  <c r="H13" i="4"/>
  <c r="I13" i="4"/>
  <c r="J13" i="4"/>
  <c r="K13" i="4"/>
  <c r="L13" i="4"/>
  <c r="M13" i="4"/>
  <c r="M14" i="4"/>
  <c r="M15" i="4"/>
  <c r="C16" i="4"/>
  <c r="D16" i="4"/>
  <c r="E16" i="4"/>
  <c r="F16" i="4"/>
  <c r="G16" i="4"/>
  <c r="H16" i="4"/>
  <c r="I16" i="4"/>
  <c r="J16" i="4"/>
  <c r="K16" i="4"/>
  <c r="L16" i="4"/>
  <c r="M16" i="4"/>
  <c r="M17" i="4"/>
  <c r="M18" i="4"/>
  <c r="C19" i="4"/>
  <c r="D19" i="4"/>
  <c r="E19" i="4"/>
  <c r="F19" i="4"/>
  <c r="M19" i="4" s="1"/>
  <c r="G19" i="4"/>
  <c r="H19" i="4"/>
  <c r="I19" i="4"/>
  <c r="J19" i="4"/>
  <c r="K19" i="4"/>
  <c r="L19" i="4"/>
  <c r="M20" i="4"/>
  <c r="M21" i="4"/>
  <c r="C22" i="4"/>
  <c r="D22" i="4"/>
  <c r="E22" i="4"/>
  <c r="F22" i="4"/>
  <c r="G22" i="4"/>
  <c r="H22" i="4"/>
  <c r="I22" i="4"/>
  <c r="J22" i="4"/>
  <c r="K22" i="4"/>
  <c r="L22" i="4"/>
  <c r="M22" i="4"/>
  <c r="M23" i="4"/>
  <c r="M24" i="4"/>
  <c r="C25" i="4"/>
  <c r="D25" i="4"/>
  <c r="E25" i="4"/>
  <c r="F25" i="4"/>
  <c r="G25" i="4"/>
  <c r="H25" i="4"/>
  <c r="I25" i="4"/>
  <c r="J25" i="4"/>
  <c r="K25" i="4"/>
  <c r="L25" i="4"/>
  <c r="M25" i="4"/>
  <c r="H22" i="3"/>
  <c r="I22" i="3"/>
  <c r="I21" i="3" s="1"/>
  <c r="H29" i="3"/>
  <c r="H28" i="3" s="1"/>
  <c r="I29" i="3"/>
  <c r="I28" i="3" s="1"/>
  <c r="H33" i="3"/>
  <c r="I33" i="3"/>
  <c r="H41" i="3"/>
  <c r="H40" i="3" s="1"/>
  <c r="I41" i="3"/>
  <c r="H44" i="3"/>
  <c r="I44" i="3"/>
  <c r="F22" i="1"/>
  <c r="G22" i="1"/>
  <c r="G21" i="1" s="1"/>
  <c r="G52" i="1" s="1"/>
  <c r="F27" i="1"/>
  <c r="G27" i="1"/>
  <c r="F44" i="1"/>
  <c r="F41" i="1" s="1"/>
  <c r="G44" i="1"/>
  <c r="G41" i="1" s="1"/>
  <c r="F53" i="1"/>
  <c r="G53" i="1"/>
  <c r="F61" i="1"/>
  <c r="G61" i="1"/>
  <c r="F69" i="1"/>
  <c r="F64" i="1" s="1"/>
  <c r="G69" i="1"/>
  <c r="G64" i="1" s="1"/>
  <c r="F74" i="1"/>
  <c r="G74" i="1"/>
  <c r="F79" i="1"/>
  <c r="G79" i="1"/>
  <c r="I40" i="3" l="1"/>
  <c r="I56" i="3"/>
  <c r="I60" i="3" s="1"/>
  <c r="H21" i="3"/>
  <c r="H56" i="3" s="1"/>
  <c r="H60" i="3" s="1"/>
  <c r="F21" i="1"/>
  <c r="F52" i="1" s="1"/>
  <c r="F72" i="1"/>
  <c r="G72" i="1"/>
  <c r="F59" i="1"/>
  <c r="G59" i="1"/>
  <c r="F82" i="1" l="1"/>
  <c r="G8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F37" authorId="0" shapeId="0" xr:uid="{47F1E5D9-74CE-462B-9309-90A014E06B3A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37" authorId="0" shapeId="0" xr:uid="{93D166A8-AD98-452E-A9F5-D0D5D01BF6A3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F38" authorId="0" shapeId="0" xr:uid="{A4BE10C3-1EC1-425C-ACE6-00EFC7BD8067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F63" authorId="0" shapeId="0" xr:uid="{31FDFEFB-F29D-4A22-BAF5-2FD2EECB30D5}">
      <text>
        <r>
          <rPr>
            <sz val="9"/>
            <color indexed="8"/>
            <rFont val="Tahoma"/>
            <family val="2"/>
            <charset val="186"/>
          </rPr>
          <t>#02_1_G68#</t>
        </r>
      </text>
    </comment>
    <comment ref="F68" authorId="0" shapeId="0" xr:uid="{1CB405DA-1F5C-4E3D-A66A-4604CCE17CE4}">
      <text>
        <r>
          <rPr>
            <sz val="9"/>
            <color indexed="8"/>
            <rFont val="Tahoma"/>
            <family val="2"/>
            <charset val="186"/>
          </rPr>
          <t>#02_1_G81#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H23" authorId="0" shapeId="0" xr:uid="{A3E612FC-3BA7-49C3-B603-C3A9097E4350}">
      <text>
        <r>
          <rPr>
            <sz val="9"/>
            <color indexed="8"/>
            <rFont val="Tahoma"/>
            <family val="2"/>
            <charset val="186"/>
          </rPr>
          <t xml:space="preserve">#03_2_I23#
</t>
        </r>
      </text>
    </comment>
    <comment ref="H24" authorId="0" shapeId="0" xr:uid="{927E9769-7751-48A0-8FF5-B9C8A48AB84A}">
      <text>
        <r>
          <rPr>
            <sz val="9"/>
            <color indexed="8"/>
            <rFont val="Tahoma"/>
            <family val="2"/>
            <charset val="186"/>
          </rPr>
          <t xml:space="preserve">#03_2_I24#
</t>
        </r>
      </text>
    </comment>
    <comment ref="H25" authorId="0" shapeId="0" xr:uid="{731D6579-36A8-44BA-B671-08E757F3E3D4}">
      <text>
        <r>
          <rPr>
            <sz val="9"/>
            <color indexed="8"/>
            <rFont val="Tahoma"/>
            <family val="2"/>
            <charset val="186"/>
          </rPr>
          <t>#03_2_I25#</t>
        </r>
      </text>
    </comment>
    <comment ref="H26" authorId="0" shapeId="0" xr:uid="{CC0D425B-6473-4E30-BF3E-FE49FE158834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H27" authorId="0" shapeId="0" xr:uid="{3E6B2353-57B3-45F4-B882-ABDC4A76E20E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H41" authorId="0" shapeId="0" xr:uid="{208CA400-5B5B-4129-A986-A9F9BA7042A8}">
      <text>
        <r>
          <rPr>
            <sz val="9"/>
            <color indexed="8"/>
            <rFont val="Tahoma"/>
            <family val="2"/>
            <charset val="186"/>
          </rPr>
          <t>#03_2_I32#</t>
        </r>
      </text>
    </comment>
    <comment ref="H42" authorId="0" shapeId="0" xr:uid="{6BA1EBE2-703E-402F-BC30-68970132770A}">
      <text>
        <r>
          <rPr>
            <sz val="9"/>
            <color indexed="8"/>
            <rFont val="Tahoma"/>
            <family val="2"/>
            <charset val="186"/>
          </rPr>
          <t>#03_2_I33#</t>
        </r>
      </text>
    </comment>
    <comment ref="H43" authorId="0" shapeId="0" xr:uid="{A43543CC-52EE-4DC3-B65C-0F92FAF2500F}">
      <text>
        <r>
          <rPr>
            <sz val="9"/>
            <color indexed="8"/>
            <rFont val="Tahoma"/>
            <family val="2"/>
            <charset val="186"/>
          </rPr>
          <t>#03_2_I34#</t>
        </r>
      </text>
    </comment>
    <comment ref="H44" authorId="0" shapeId="0" xr:uid="{6CF03543-16BE-4D85-8FBF-8D7193E44E00}">
      <text>
        <r>
          <rPr>
            <sz val="9"/>
            <color indexed="8"/>
            <rFont val="Tahoma"/>
            <family val="2"/>
            <charset val="186"/>
          </rPr>
          <t>#03_2_I35#</t>
        </r>
      </text>
    </comment>
    <comment ref="H45" authorId="0" shapeId="0" xr:uid="{CC16CE77-46A9-4A98-9E05-00D6BEF011AF}">
      <text>
        <r>
          <rPr>
            <sz val="9"/>
            <color indexed="8"/>
            <rFont val="Tahoma"/>
            <family val="2"/>
            <charset val="186"/>
          </rPr>
          <t>#03_2_I36#</t>
        </r>
      </text>
    </comment>
    <comment ref="H46" authorId="0" shapeId="0" xr:uid="{39A039A1-5633-4AF1-9332-24667ED7E379}">
      <text>
        <r>
          <rPr>
            <sz val="9"/>
            <color indexed="8"/>
            <rFont val="Tahoma"/>
            <family val="2"/>
            <charset val="186"/>
          </rPr>
          <t>#03_2_I37#</t>
        </r>
      </text>
    </comment>
    <comment ref="H47" authorId="0" shapeId="0" xr:uid="{1897B2E0-80FF-4F47-9287-1341CD7FF0A2}">
      <text>
        <r>
          <rPr>
            <sz val="9"/>
            <color indexed="8"/>
            <rFont val="Tahoma"/>
            <family val="2"/>
            <charset val="186"/>
          </rPr>
          <t>#03_2_I38#</t>
        </r>
      </text>
    </comment>
    <comment ref="H48" authorId="0" shapeId="0" xr:uid="{87779733-4BD5-4A0C-8F2F-83688705933D}">
      <text>
        <r>
          <rPr>
            <sz val="9"/>
            <color indexed="8"/>
            <rFont val="Tahoma"/>
            <family val="2"/>
            <charset val="186"/>
          </rPr>
          <t>#03_2_I39#</t>
        </r>
      </text>
    </comment>
    <comment ref="H49" authorId="0" shapeId="0" xr:uid="{436D3944-E333-4E02-BA77-176977C2CA96}">
      <text>
        <r>
          <rPr>
            <sz val="9"/>
            <color indexed="8"/>
            <rFont val="Tahoma"/>
            <family val="2"/>
            <charset val="186"/>
          </rPr>
          <t>#03_2_I40#</t>
        </r>
      </text>
    </comment>
    <comment ref="H50" authorId="0" shapeId="0" xr:uid="{701B7E64-5A8B-4FF1-A1E4-BA38CDE33AFF}">
      <text>
        <r>
          <rPr>
            <sz val="9"/>
            <color indexed="8"/>
            <rFont val="Tahoma"/>
            <family val="2"/>
            <charset val="186"/>
          </rPr>
          <t>#03_2_I41#</t>
        </r>
      </text>
    </comment>
    <comment ref="H51" authorId="0" shapeId="0" xr:uid="{55D7F6B8-F365-4CA6-950D-4B9D06169D27}">
      <text>
        <r>
          <rPr>
            <sz val="9"/>
            <color indexed="8"/>
            <rFont val="Tahoma"/>
            <family val="2"/>
            <charset val="186"/>
          </rPr>
          <t>#03_2_I42#</t>
        </r>
      </text>
    </comment>
    <comment ref="H52" authorId="0" shapeId="0" xr:uid="{967D97FC-714A-40A0-9BA7-4937D860870B}">
      <text>
        <r>
          <rPr>
            <sz val="9"/>
            <color indexed="8"/>
            <rFont val="Tahoma"/>
            <family val="2"/>
            <charset val="186"/>
          </rPr>
          <t>#03_2_I43#</t>
        </r>
      </text>
    </comment>
    <comment ref="H53" authorId="0" shapeId="0" xr:uid="{8D283C38-9B27-4250-A4AF-407BCF906BDA}">
      <text>
        <r>
          <rPr>
            <sz val="9"/>
            <color indexed="8"/>
            <rFont val="Tahoma"/>
            <family val="2"/>
            <charset val="186"/>
          </rPr>
          <t>#03_2_I44#</t>
        </r>
      </text>
    </comment>
    <comment ref="H54" authorId="0" shapeId="0" xr:uid="{8AE402B3-0B77-4776-BB19-247A59DEBF90}">
      <text>
        <r>
          <rPr>
            <sz val="9"/>
            <color indexed="8"/>
            <rFont val="Tahoma"/>
            <family val="2"/>
            <charset val="186"/>
          </rPr>
          <t>#03_2_I45#</t>
        </r>
      </text>
    </comment>
    <comment ref="H58" authorId="0" shapeId="0" xr:uid="{32206056-1513-4201-A455-26DB776B1255}">
      <text>
        <r>
          <rPr>
            <sz val="9"/>
            <color indexed="8"/>
            <rFont val="Tahoma"/>
            <family val="2"/>
            <charset val="186"/>
          </rPr>
          <t>#03_2_I53#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antras</author>
  </authors>
  <commentList>
    <comment ref="C14" authorId="0" shapeId="0" xr:uid="{F5DC8E5F-5E32-41FC-84AD-A45CD30A65B8}">
      <text>
        <r>
          <rPr>
            <sz val="9"/>
            <color indexed="81"/>
            <rFont val="Tahoma"/>
            <family val="2"/>
            <charset val="186"/>
          </rPr>
          <t>#20_4_D14#</t>
        </r>
      </text>
    </comment>
    <comment ref="D14" authorId="0" shapeId="0" xr:uid="{BC445F43-7709-4FB4-A621-C3160EE3CC41}">
      <text>
        <r>
          <rPr>
            <sz val="9"/>
            <color indexed="81"/>
            <rFont val="Tahoma"/>
            <family val="2"/>
            <charset val="186"/>
          </rPr>
          <t>#20_4_E14#</t>
        </r>
      </text>
    </comment>
    <comment ref="E14" authorId="0" shapeId="0" xr:uid="{FFAD2E7A-9361-43BF-95B7-146391379584}">
      <text>
        <r>
          <rPr>
            <sz val="9"/>
            <color indexed="81"/>
            <rFont val="Tahoma"/>
            <family val="2"/>
            <charset val="186"/>
          </rPr>
          <t>#20_4_F14#</t>
        </r>
      </text>
    </comment>
    <comment ref="F14" authorId="0" shapeId="0" xr:uid="{2D7E784A-A606-4CD4-904F-E9D518D0D3A7}">
      <text>
        <r>
          <rPr>
            <sz val="9"/>
            <color indexed="81"/>
            <rFont val="Tahoma"/>
            <family val="2"/>
            <charset val="186"/>
          </rPr>
          <t>#20_4_G14#</t>
        </r>
      </text>
    </comment>
    <comment ref="G14" authorId="0" shapeId="0" xr:uid="{23C37B26-9445-4C89-86F2-6BF2F548490C}">
      <text>
        <r>
          <rPr>
            <sz val="9"/>
            <color indexed="81"/>
            <rFont val="Tahoma"/>
            <family val="2"/>
            <charset val="186"/>
          </rPr>
          <t>#20_4_H14#</t>
        </r>
      </text>
    </comment>
    <comment ref="H14" authorId="0" shapeId="0" xr:uid="{291DAF48-B929-40AD-8EB1-228A00A3255A}">
      <text>
        <r>
          <rPr>
            <sz val="9"/>
            <color indexed="81"/>
            <rFont val="Tahoma"/>
            <family val="2"/>
            <charset val="186"/>
          </rPr>
          <t>#20_4_I14#</t>
        </r>
      </text>
    </comment>
    <comment ref="I14" authorId="0" shapeId="0" xr:uid="{D43F4C53-AFE0-460C-A09C-705B226F43D4}">
      <text>
        <r>
          <rPr>
            <sz val="9"/>
            <color indexed="81"/>
            <rFont val="Tahoma"/>
            <family val="2"/>
            <charset val="186"/>
          </rPr>
          <t>#20_4_J14#</t>
        </r>
      </text>
    </comment>
    <comment ref="J14" authorId="0" shapeId="0" xr:uid="{CE349677-442E-4C0F-8DA4-CE50E86682A1}">
      <text>
        <r>
          <rPr>
            <sz val="9"/>
            <color indexed="81"/>
            <rFont val="Tahoma"/>
            <family val="2"/>
            <charset val="186"/>
          </rPr>
          <t>#20_4_K14#</t>
        </r>
      </text>
    </comment>
    <comment ref="K14" authorId="0" shapeId="0" xr:uid="{8F8C06D0-80E1-4B46-AE54-FD096DC98EB4}">
      <text>
        <r>
          <rPr>
            <sz val="9"/>
            <color indexed="81"/>
            <rFont val="Tahoma"/>
            <family val="2"/>
            <charset val="186"/>
          </rPr>
          <t>#20_4_L14#</t>
        </r>
      </text>
    </comment>
    <comment ref="L14" authorId="0" shapeId="0" xr:uid="{FA42CA50-2BC8-4DE4-9CD4-632044AF64DA}">
      <text>
        <r>
          <rPr>
            <sz val="9"/>
            <color indexed="81"/>
            <rFont val="Tahoma"/>
            <family val="2"/>
            <charset val="186"/>
          </rPr>
          <t>#20_4_M14#</t>
        </r>
      </text>
    </comment>
    <comment ref="C15" authorId="0" shapeId="0" xr:uid="{F120C832-364B-4EFE-8A84-1F2C8CE6B30D}">
      <text>
        <r>
          <rPr>
            <sz val="9"/>
            <color indexed="81"/>
            <rFont val="Tahoma"/>
            <family val="2"/>
            <charset val="186"/>
          </rPr>
          <t>#20_4_D15#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D15" authorId="0" shapeId="0" xr:uid="{A31B9B97-A77E-41F3-876F-C45F1AE208AB}">
      <text>
        <r>
          <rPr>
            <sz val="9"/>
            <color indexed="81"/>
            <rFont val="Tahoma"/>
            <family val="2"/>
            <charset val="186"/>
          </rPr>
          <t>#20_4_E15#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E15" authorId="0" shapeId="0" xr:uid="{C2D0AB16-468A-4816-A1A6-D1B169FE678E}">
      <text>
        <r>
          <rPr>
            <sz val="9"/>
            <color indexed="81"/>
            <rFont val="Tahoma"/>
            <family val="2"/>
            <charset val="186"/>
          </rPr>
          <t>#20_4_F15#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15" authorId="0" shapeId="0" xr:uid="{5ACD1933-BA95-41AE-BF66-C38871CF2F6C}">
      <text>
        <r>
          <rPr>
            <sz val="9"/>
            <color indexed="81"/>
            <rFont val="Tahoma"/>
            <family val="2"/>
            <charset val="186"/>
          </rPr>
          <t>#20_4_H15#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15" authorId="0" shapeId="0" xr:uid="{10FBD019-73FB-4FFD-930E-79E2D1F1E4A5}">
      <text>
        <r>
          <rPr>
            <sz val="9"/>
            <color indexed="81"/>
            <rFont val="Tahoma"/>
            <family val="2"/>
            <charset val="186"/>
          </rPr>
          <t>#20_4_J15#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15" authorId="0" shapeId="0" xr:uid="{2123D2A7-1D18-436D-AEF6-B1DBAAB6AB07}">
      <text>
        <r>
          <rPr>
            <sz val="9"/>
            <color indexed="81"/>
            <rFont val="Tahoma"/>
            <family val="2"/>
            <charset val="186"/>
          </rPr>
          <t>#20_4_K15#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15" authorId="0" shapeId="0" xr:uid="{A2CFABFB-CB56-4267-9F7C-FC006DAFC5E5}">
      <text>
        <r>
          <rPr>
            <sz val="9"/>
            <color indexed="81"/>
            <rFont val="Tahoma"/>
            <family val="2"/>
            <charset val="186"/>
          </rPr>
          <t>#20_4_L15#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L15" authorId="0" shapeId="0" xr:uid="{879F9879-7057-46AD-8B12-3D076F0AFD7E}">
      <text>
        <r>
          <rPr>
            <sz val="9"/>
            <color indexed="81"/>
            <rFont val="Tahoma"/>
            <family val="2"/>
            <charset val="186"/>
          </rPr>
          <t>#20_4_M15#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17" authorId="0" shapeId="0" xr:uid="{6C21F470-B8D7-45BA-8621-D08E31F92B78}">
      <text>
        <r>
          <rPr>
            <sz val="9"/>
            <color indexed="81"/>
            <rFont val="Tahoma"/>
            <family val="2"/>
            <charset val="186"/>
          </rPr>
          <t>#20_4_D17#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D17" authorId="0" shapeId="0" xr:uid="{525AD4E0-7567-41F6-AAC4-29C5CA1958BB}">
      <text>
        <r>
          <rPr>
            <sz val="9"/>
            <color indexed="81"/>
            <rFont val="Tahoma"/>
            <family val="2"/>
            <charset val="186"/>
          </rPr>
          <t>#20_4_E17#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E17" authorId="0" shapeId="0" xr:uid="{E3F4E151-FD38-4048-9613-AA6C37B4E401}">
      <text>
        <r>
          <rPr>
            <sz val="9"/>
            <color indexed="81"/>
            <rFont val="Tahoma"/>
            <family val="2"/>
            <charset val="186"/>
          </rPr>
          <t>#20_4_F17#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F17" authorId="0" shapeId="0" xr:uid="{F5F4BAD0-2845-4C80-A944-AA4D14A745B1}">
      <text>
        <r>
          <rPr>
            <sz val="9"/>
            <color indexed="81"/>
            <rFont val="Tahoma"/>
            <family val="2"/>
            <charset val="186"/>
          </rPr>
          <t>#20_4_G17#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17" authorId="0" shapeId="0" xr:uid="{6FAAC70D-DFDE-4AE9-A3FF-28EB597118C5}">
      <text>
        <r>
          <rPr>
            <sz val="9"/>
            <color indexed="81"/>
            <rFont val="Tahoma"/>
            <family val="2"/>
            <charset val="186"/>
          </rPr>
          <t>#20_4_H17#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H17" authorId="0" shapeId="0" xr:uid="{E1EA89EA-6BE6-4D81-81CE-152C961190B8}">
      <text>
        <r>
          <rPr>
            <sz val="9"/>
            <color indexed="81"/>
            <rFont val="Tahoma"/>
            <family val="2"/>
            <charset val="186"/>
          </rPr>
          <t>#20_4_I17#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17" authorId="0" shapeId="0" xr:uid="{CB352E85-F443-4C46-ABAD-C0B21F572D87}">
      <text>
        <r>
          <rPr>
            <sz val="9"/>
            <color indexed="81"/>
            <rFont val="Tahoma"/>
            <family val="2"/>
            <charset val="186"/>
          </rPr>
          <t>#20_4_J17#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17" authorId="0" shapeId="0" xr:uid="{7871D7A4-8E96-4074-826E-32D753AEDA5C}">
      <text>
        <r>
          <rPr>
            <sz val="9"/>
            <color indexed="81"/>
            <rFont val="Tahoma"/>
            <family val="2"/>
            <charset val="186"/>
          </rPr>
          <t>#20_4_K17#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17" authorId="0" shapeId="0" xr:uid="{5956247C-E35F-4F87-B1DC-BC82DD01B44C}">
      <text>
        <r>
          <rPr>
            <sz val="9"/>
            <color indexed="81"/>
            <rFont val="Tahoma"/>
            <family val="2"/>
            <charset val="186"/>
          </rPr>
          <t>#20_4_L17#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L17" authorId="0" shapeId="0" xr:uid="{253B7DF1-D994-4CDB-B861-91DEA7E1DFE9}">
      <text>
        <r>
          <rPr>
            <sz val="9"/>
            <color indexed="81"/>
            <rFont val="Tahoma"/>
            <family val="2"/>
            <charset val="186"/>
          </rPr>
          <t>#20_4_M17#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18" authorId="0" shapeId="0" xr:uid="{2201B6B5-A09D-4021-95B5-38B76A51A08A}">
      <text>
        <r>
          <rPr>
            <sz val="9"/>
            <color indexed="81"/>
            <rFont val="Tahoma"/>
            <family val="2"/>
            <charset val="186"/>
          </rPr>
          <t>#20_4_D18#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D18" authorId="0" shapeId="0" xr:uid="{D6EE7911-BAC5-4DF2-98F7-8524599FD523}">
      <text>
        <r>
          <rPr>
            <sz val="9"/>
            <color indexed="81"/>
            <rFont val="Tahoma"/>
            <family val="2"/>
            <charset val="186"/>
          </rPr>
          <t>#20_4_E18#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E18" authorId="0" shapeId="0" xr:uid="{3274D40A-438F-4085-B1D8-DB17F29F96C1}">
      <text>
        <r>
          <rPr>
            <sz val="9"/>
            <color indexed="81"/>
            <rFont val="Tahoma"/>
            <family val="2"/>
            <charset val="186"/>
          </rPr>
          <t>#20_4_F18#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18" authorId="0" shapeId="0" xr:uid="{741666AC-13D1-4C37-8006-05487C4043FA}">
      <text>
        <r>
          <rPr>
            <sz val="9"/>
            <color indexed="81"/>
            <rFont val="Tahoma"/>
            <family val="2"/>
            <charset val="186"/>
          </rPr>
          <t>#20_4_H18#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18" authorId="0" shapeId="0" xr:uid="{7E7A3AE7-67BA-4C4F-9B2A-34DD9C3F0774}">
      <text>
        <r>
          <rPr>
            <sz val="9"/>
            <color indexed="81"/>
            <rFont val="Tahoma"/>
            <family val="2"/>
            <charset val="186"/>
          </rPr>
          <t>#20_4_J18#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18" authorId="0" shapeId="0" xr:uid="{C5990875-4D69-447D-BC16-AA548EA5BE13}">
      <text>
        <r>
          <rPr>
            <sz val="9"/>
            <color indexed="81"/>
            <rFont val="Tahoma"/>
            <family val="2"/>
            <charset val="186"/>
          </rPr>
          <t>#20_4_K18#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18" authorId="0" shapeId="0" xr:uid="{B08DBFB8-04D6-48E7-9F51-4AA418C4A866}">
      <text>
        <r>
          <rPr>
            <sz val="9"/>
            <color indexed="81"/>
            <rFont val="Tahoma"/>
            <family val="2"/>
            <charset val="186"/>
          </rPr>
          <t>#20_4_L18#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L18" authorId="0" shapeId="0" xr:uid="{75969936-2AB5-4875-9D50-9BDF00BA0A78}">
      <text>
        <r>
          <rPr>
            <sz val="9"/>
            <color indexed="81"/>
            <rFont val="Tahoma"/>
            <family val="2"/>
            <charset val="186"/>
          </rPr>
          <t>#20_4_M18#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20" authorId="0" shapeId="0" xr:uid="{E6739C0F-A89D-4687-93EA-12DB09049BC0}">
      <text>
        <r>
          <rPr>
            <sz val="9"/>
            <color indexed="81"/>
            <rFont val="Tahoma"/>
            <family val="2"/>
            <charset val="186"/>
          </rPr>
          <t>#20_4_D20#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D20" authorId="0" shapeId="0" xr:uid="{A2C0A30E-65AE-49EF-9F87-DA7DA040AB75}">
      <text>
        <r>
          <rPr>
            <sz val="9"/>
            <color indexed="81"/>
            <rFont val="Tahoma"/>
            <family val="2"/>
            <charset val="186"/>
          </rPr>
          <t>#20_4_E20#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E20" authorId="0" shapeId="0" xr:uid="{C49B3D55-8E33-4C94-96DC-0E533F0DC6FC}">
      <text>
        <r>
          <rPr>
            <sz val="9"/>
            <color indexed="81"/>
            <rFont val="Tahoma"/>
            <family val="2"/>
            <charset val="186"/>
          </rPr>
          <t>#20_4_F20#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F20" authorId="0" shapeId="0" xr:uid="{75EF4B33-97EC-4A3D-8581-E39722B5AA75}">
      <text>
        <r>
          <rPr>
            <sz val="9"/>
            <color indexed="81"/>
            <rFont val="Tahoma"/>
            <family val="2"/>
            <charset val="186"/>
          </rPr>
          <t>#20_4_G20#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20" authorId="0" shapeId="0" xr:uid="{BAC3F2F5-BAB1-4831-A98C-FBA9C4B3CA58}">
      <text>
        <r>
          <rPr>
            <sz val="9"/>
            <color indexed="81"/>
            <rFont val="Tahoma"/>
            <family val="2"/>
            <charset val="186"/>
          </rPr>
          <t>#20_4_H20#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H20" authorId="0" shapeId="0" xr:uid="{2F9A7C90-2907-4285-BE55-EDA56677F9A8}">
      <text>
        <r>
          <rPr>
            <sz val="9"/>
            <color indexed="81"/>
            <rFont val="Tahoma"/>
            <family val="2"/>
            <charset val="186"/>
          </rPr>
          <t>#20_4_I20#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20" authorId="0" shapeId="0" xr:uid="{9542FAE3-2D65-4D90-8F89-6DD7F64EFB1C}">
      <text>
        <r>
          <rPr>
            <sz val="9"/>
            <color indexed="81"/>
            <rFont val="Tahoma"/>
            <family val="2"/>
            <charset val="186"/>
          </rPr>
          <t>#20_4_J20#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20" authorId="0" shapeId="0" xr:uid="{B23C7FD4-CE16-4DBE-90B6-F4F571774A34}">
      <text>
        <r>
          <rPr>
            <sz val="9"/>
            <color indexed="81"/>
            <rFont val="Tahoma"/>
            <family val="2"/>
            <charset val="186"/>
          </rPr>
          <t>#20_4_K20#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20" authorId="0" shapeId="0" xr:uid="{F3D902C3-5534-4B94-9FFB-B616E8321060}">
      <text>
        <r>
          <rPr>
            <sz val="9"/>
            <color indexed="81"/>
            <rFont val="Tahoma"/>
            <family val="2"/>
            <charset val="186"/>
          </rPr>
          <t>#20_4_L20#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L20" authorId="0" shapeId="0" xr:uid="{1B2D2DBF-0221-4579-A8D6-6EFD51B2C521}">
      <text>
        <r>
          <rPr>
            <sz val="9"/>
            <color indexed="81"/>
            <rFont val="Tahoma"/>
            <family val="2"/>
            <charset val="186"/>
          </rPr>
          <t>#20_4_M20#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21" authorId="0" shapeId="0" xr:uid="{36E95622-93E2-40C1-BFF6-E260E73A6151}">
      <text>
        <r>
          <rPr>
            <sz val="9"/>
            <color indexed="81"/>
            <rFont val="Tahoma"/>
            <family val="2"/>
            <charset val="186"/>
          </rPr>
          <t>#20_4_D21#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D21" authorId="0" shapeId="0" xr:uid="{090B4CB1-AA22-4350-8960-12ECF73E563E}">
      <text>
        <r>
          <rPr>
            <sz val="9"/>
            <color indexed="81"/>
            <rFont val="Tahoma"/>
            <family val="2"/>
            <charset val="186"/>
          </rPr>
          <t>#20_4_E21#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E21" authorId="0" shapeId="0" xr:uid="{27B8E16D-7BA5-41B8-89B8-3D0289437CFC}">
      <text>
        <r>
          <rPr>
            <sz val="9"/>
            <color indexed="81"/>
            <rFont val="Tahoma"/>
            <family val="2"/>
            <charset val="186"/>
          </rPr>
          <t>#20_4_F21#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21" authorId="0" shapeId="0" xr:uid="{09784A97-AC97-4F65-906E-ECC0E8A5582A}">
      <text>
        <r>
          <rPr>
            <sz val="9"/>
            <color indexed="81"/>
            <rFont val="Tahoma"/>
            <family val="2"/>
            <charset val="186"/>
          </rPr>
          <t>#20_4_H21#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21" authorId="0" shapeId="0" xr:uid="{3D42F06B-501F-4599-95A7-1594CDAA77A6}">
      <text>
        <r>
          <rPr>
            <sz val="9"/>
            <color indexed="81"/>
            <rFont val="Tahoma"/>
            <family val="2"/>
            <charset val="186"/>
          </rPr>
          <t>#20_4_J21#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21" authorId="0" shapeId="0" xr:uid="{C23C3224-E9C3-4A6F-881B-4A78995E816F}">
      <text>
        <r>
          <rPr>
            <sz val="9"/>
            <color indexed="81"/>
            <rFont val="Tahoma"/>
            <family val="2"/>
            <charset val="186"/>
          </rPr>
          <t>#20_4_K21#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21" authorId="0" shapeId="0" xr:uid="{4F1AC020-6C4F-4E61-8EF8-192607103822}">
      <text>
        <r>
          <rPr>
            <sz val="9"/>
            <color indexed="81"/>
            <rFont val="Tahoma"/>
            <family val="2"/>
            <charset val="186"/>
          </rPr>
          <t>#20_4_L21#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L21" authorId="0" shapeId="0" xr:uid="{071FB553-9AC6-49F5-982F-F7FCCE3CF37F}">
      <text>
        <r>
          <rPr>
            <sz val="9"/>
            <color indexed="81"/>
            <rFont val="Tahoma"/>
            <family val="2"/>
            <charset val="186"/>
          </rPr>
          <t>#20_4_M21#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23" authorId="0" shapeId="0" xr:uid="{CAEAB9D9-7DAC-449F-AB45-4AA792AE7DBE}">
      <text>
        <r>
          <rPr>
            <sz val="9"/>
            <color indexed="81"/>
            <rFont val="Tahoma"/>
            <family val="2"/>
            <charset val="186"/>
          </rPr>
          <t>#20_4_D23#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D23" authorId="0" shapeId="0" xr:uid="{3F18481E-FDB8-4BC1-B623-532A3162B231}">
      <text>
        <r>
          <rPr>
            <sz val="9"/>
            <color indexed="81"/>
            <rFont val="Tahoma"/>
            <family val="2"/>
            <charset val="186"/>
          </rPr>
          <t>#20_4_E23#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E23" authorId="0" shapeId="0" xr:uid="{4426AEAD-71BE-4F32-8601-E6606557D658}">
      <text>
        <r>
          <rPr>
            <sz val="9"/>
            <color indexed="81"/>
            <rFont val="Tahoma"/>
            <family val="2"/>
            <charset val="186"/>
          </rPr>
          <t>#20_4_F23#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F23" authorId="0" shapeId="0" xr:uid="{215CD8B9-2586-4043-92B8-FA01A0288E56}">
      <text>
        <r>
          <rPr>
            <sz val="9"/>
            <color indexed="81"/>
            <rFont val="Tahoma"/>
            <family val="2"/>
            <charset val="186"/>
          </rPr>
          <t>#20_4_G23#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23" authorId="0" shapeId="0" xr:uid="{00C2B6C0-EAA1-45EE-BB7B-F487D632D980}">
      <text>
        <r>
          <rPr>
            <sz val="9"/>
            <color indexed="81"/>
            <rFont val="Tahoma"/>
            <family val="2"/>
            <charset val="186"/>
          </rPr>
          <t>#20_4_H23#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H23" authorId="0" shapeId="0" xr:uid="{8E2DDA9F-43C0-4E8A-998D-C3E24D8C0B99}">
      <text>
        <r>
          <rPr>
            <sz val="9"/>
            <color indexed="81"/>
            <rFont val="Tahoma"/>
            <family val="2"/>
            <charset val="186"/>
          </rPr>
          <t>#20_4_I23#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23" authorId="0" shapeId="0" xr:uid="{E44AC450-7FB7-49D1-8F20-E2A21E9403D4}">
      <text>
        <r>
          <rPr>
            <sz val="9"/>
            <color indexed="81"/>
            <rFont val="Tahoma"/>
            <family val="2"/>
            <charset val="186"/>
          </rPr>
          <t>#20_4_J23#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23" authorId="0" shapeId="0" xr:uid="{C6D51ECE-1D9F-4A6A-8BFC-1BA7C7AABFF0}">
      <text>
        <r>
          <rPr>
            <sz val="9"/>
            <color indexed="81"/>
            <rFont val="Tahoma"/>
            <family val="2"/>
            <charset val="186"/>
          </rPr>
          <t>#20_4_K23#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23" authorId="0" shapeId="0" xr:uid="{CB4E3A4D-9FBB-4783-A182-86C2C65547D6}">
      <text>
        <r>
          <rPr>
            <sz val="9"/>
            <color indexed="81"/>
            <rFont val="Tahoma"/>
            <family val="2"/>
            <charset val="186"/>
          </rPr>
          <t>#20_4_L23#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L23" authorId="0" shapeId="0" xr:uid="{DAD696F5-247C-4349-9602-DD147279AA4F}">
      <text>
        <r>
          <rPr>
            <sz val="9"/>
            <color indexed="81"/>
            <rFont val="Tahoma"/>
            <family val="2"/>
            <charset val="186"/>
          </rPr>
          <t>#20_4_M23#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24" authorId="0" shapeId="0" xr:uid="{5625DCC0-BFFE-4E84-84D2-9C975749E881}">
      <text>
        <r>
          <rPr>
            <sz val="9"/>
            <color indexed="81"/>
            <rFont val="Tahoma"/>
            <family val="2"/>
            <charset val="186"/>
          </rPr>
          <t>#20_4_D24#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D24" authorId="0" shapeId="0" xr:uid="{2E81D6B6-B1B6-44A0-9F39-384B4AB50AC9}">
      <text>
        <r>
          <rPr>
            <sz val="9"/>
            <color indexed="81"/>
            <rFont val="Tahoma"/>
            <family val="2"/>
            <charset val="186"/>
          </rPr>
          <t>#20_4_E24#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E24" authorId="0" shapeId="0" xr:uid="{D256FFC4-FDE8-4C52-A9A1-31C741921223}">
      <text>
        <r>
          <rPr>
            <sz val="9"/>
            <color indexed="81"/>
            <rFont val="Tahoma"/>
            <family val="2"/>
            <charset val="186"/>
          </rPr>
          <t>#20_4_F24#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24" authorId="0" shapeId="0" xr:uid="{6FE729CB-0158-4003-B507-05E5217D193D}">
      <text>
        <r>
          <rPr>
            <sz val="9"/>
            <color indexed="81"/>
            <rFont val="Tahoma"/>
            <family val="2"/>
            <charset val="186"/>
          </rPr>
          <t>#20_4_H24#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24" authorId="0" shapeId="0" xr:uid="{01A872DE-F1EB-4291-BF4E-2F1D350918F1}">
      <text>
        <r>
          <rPr>
            <sz val="9"/>
            <color indexed="81"/>
            <rFont val="Tahoma"/>
            <family val="2"/>
            <charset val="186"/>
          </rPr>
          <t>#20_4_J24#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J24" authorId="0" shapeId="0" xr:uid="{AC2E8AA4-D601-45BF-AE51-41D576220D1C}">
      <text>
        <r>
          <rPr>
            <sz val="9"/>
            <color indexed="81"/>
            <rFont val="Tahoma"/>
            <family val="2"/>
            <charset val="186"/>
          </rPr>
          <t>#20_4_K24#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24" authorId="0" shapeId="0" xr:uid="{5823232B-7483-430D-BAF8-975B49B5321F}">
      <text>
        <r>
          <rPr>
            <sz val="9"/>
            <color indexed="81"/>
            <rFont val="Tahoma"/>
            <family val="2"/>
            <charset val="186"/>
          </rPr>
          <t>#20_4_L24#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L24" authorId="0" shapeId="0" xr:uid="{C6F044EA-A80D-41A2-9946-EF2A0E3C6167}">
      <text>
        <r>
          <rPr>
            <sz val="9"/>
            <color indexed="81"/>
            <rFont val="Tahoma"/>
            <family val="2"/>
            <charset val="186"/>
          </rPr>
          <t>#20_4_M24#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<sst xmlns="http://schemas.openxmlformats.org/spreadsheetml/2006/main" count="345" uniqueCount="292">
  <si>
    <t>2-ojo viešojo sektoriaus apskaitos ir finansinės atskaitomybės standarto „Finansinės būklės ataskaita“</t>
  </si>
  <si>
    <t>(viešojo sektoriaus subjekto, parengusio finansinės būklės ataskaitą, juridinio asmens kodas, adresas)</t>
  </si>
  <si>
    <t>FINANSINĖS BŪKLĖS ATASKAITA</t>
  </si>
  <si>
    <t>(data)</t>
  </si>
  <si>
    <t>Pateikimo valiuta ir tikslumas: eurais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</si>
  <si>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</si>
  <si>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</si>
  <si>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</si>
  <si>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</si>
  <si>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</si>
  <si>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1.</t>
  </si>
  <si>
    <t>ILGALAIKIS TURTAS</t>
  </si>
  <si>
    <t>1.1.</t>
  </si>
  <si>
    <t>Nematerialusis turtas</t>
  </si>
  <si>
    <t>1.1.1.</t>
  </si>
  <si>
    <t>Plėtros darbai</t>
  </si>
  <si>
    <t>1.1.2.</t>
  </si>
  <si>
    <t>Programinė įranga ir jos licencijos</t>
  </si>
  <si>
    <t>1.1.3.</t>
  </si>
  <si>
    <t>Nebaigti projektai ir išanksto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</si>
  <si>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</si>
  <si>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</si>
  <si>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</si>
  <si>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</si>
  <si>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</si>
  <si>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</si>
  <si>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</si>
  <si>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</si>
  <si>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</si>
  <si>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</si>
  <si>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</si>
  <si>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</si>
  <si>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</si>
  <si>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</si>
  <si>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</si>
  <si>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</si>
  <si>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</si>
  <si>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</si>
  <si>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</si>
  <si>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</si>
  <si>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</si>
  <si>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</si>
  <si>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</si>
  <si>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</si>
  <si>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</si>
  <si>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</si>
  <si>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</si>
  <si>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</si>
  <si>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</si>
  <si>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</si>
  <si>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</si>
  <si>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</si>
  <si>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</si>
  <si>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</si>
  <si>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</si>
  <si>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</si>
  <si>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</si>
  <si>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</si>
  <si>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</si>
  <si>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</si>
  <si>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</si>
  <si>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</si>
  <si>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</si>
  <si>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</si>
  <si>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</si>
  <si>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</si>
  <si>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</si>
  <si>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</si>
  <si>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</si>
  <si>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</si>
  <si>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</si>
  <si>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</si>
  <si>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</si>
  <si>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TURTO:</t>
  </si>
  <si>
    <t>5.</t>
  </si>
  <si>
    <t>FINANSAVIMO SUMOS</t>
  </si>
  <si>
    <t>5.1.</t>
  </si>
  <si>
    <t xml:space="preserve">Iš valstybės biudžeto 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</si>
  <si>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</si>
  <si>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</si>
  <si>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</si>
  <si>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</si>
  <si>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</si>
  <si>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</si>
  <si>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</si>
  <si>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</si>
  <si>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</si>
  <si>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</si>
  <si>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</si>
  <si>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</si>
  <si>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</si>
  <si>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</si>
  <si>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</si>
  <si>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</si>
  <si>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</si>
  <si>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</si>
  <si>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</si>
  <si>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</si>
  <si>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</si>
  <si>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</si>
  <si>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</si>
  <si>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</si>
  <si>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</si>
  <si>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</si>
  <si>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</si>
  <si>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</si>
  <si>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Kiti trumpalaikiai įsipareigojimai</t>
  </si>
  <si>
    <t>Mokėtinos sumos tarptautinėms institucijoms, į biudžetus ir fondus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</si>
  <si>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</si>
  <si>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</si>
  <si>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</si>
  <si>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</si>
  <si>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</si>
  <si>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</si>
  <si>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</si>
  <si>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</si>
  <si>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</si>
  <si>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</si>
  <si>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</si>
  <si>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Medynų rezervas</t>
  </si>
  <si>
    <t>Kiti rezervai</t>
  </si>
  <si>
    <t>7.3.</t>
  </si>
  <si>
    <t>Sukauptas perviršis ar deficitas</t>
  </si>
  <si>
    <t>7.3.1.</t>
  </si>
  <si>
    <t>Viešojo sektoriaus subjektų sukauptas perviršis ar deficitas be nuosavybės metodo įtakos</t>
  </si>
  <si>
    <t>7.3.2.</t>
  </si>
  <si>
    <t>Nuosavybės metodo įtaka</t>
  </si>
  <si>
    <t>8.</t>
  </si>
  <si>
    <t>IŠ VISO FINANSAVIMO SUMŲ, ĮSIPAREIGOJIMŲ, GRYNOJO TURTO IR MAŽUMOS DALIES:</t>
  </si>
  <si>
    <r>
      <t>Pastaba.</t>
    </r>
    <r>
      <rPr>
        <sz val="10"/>
        <rFont val="Times New Roman"/>
        <family val="1"/>
        <charset val="186"/>
      </rPr>
      <t xml:space="preserve"> Forma pildoma rengiant viešojo sektoriaus subjektų, išskyrus išteklių fondus, mokesčių fondus ir fondų fondus, finansinės būklės ataskaitą. </t>
    </r>
  </si>
  <si>
    <t>(pareigų pavadinimas)</t>
  </si>
  <si>
    <t>(parašas)</t>
  </si>
  <si>
    <t>(vardas ir pavardė)</t>
  </si>
  <si>
    <t xml:space="preserve">(pareigų pavadinimas)                   </t>
  </si>
  <si>
    <t>7.2.3.</t>
  </si>
  <si>
    <t>7.2.4.</t>
  </si>
  <si>
    <r>
      <t>(viešojo sektoriaus subjektų grupės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pavadinimas)</t>
    </r>
  </si>
  <si>
    <t>1 priedas</t>
  </si>
  <si>
    <t>6.3.5.</t>
  </si>
  <si>
    <t>6.3.5.1.</t>
  </si>
  <si>
    <t>6.3.5.2.</t>
  </si>
  <si>
    <t>Klaipėdos rajono savivaldybės priešgaisrinė tarnyba</t>
  </si>
  <si>
    <t xml:space="preserve">Įm.k.302519630   Klaipėdos 2, Gargždai </t>
  </si>
  <si>
    <t>PAGAL  2026.06.30 D. DUOMENIS</t>
  </si>
  <si>
    <t>Diana Kuzminskienė</t>
  </si>
  <si>
    <t>Tarnybos viršininkas</t>
  </si>
  <si>
    <t>Stanislovas Virbasskas</t>
  </si>
  <si>
    <t>Finansinės ir ūkinės veiklos specialistė</t>
  </si>
  <si>
    <t xml:space="preserve">  (parašas)</t>
  </si>
  <si>
    <t xml:space="preserve">(pareigų pavadinimas)                                                                                      </t>
  </si>
  <si>
    <t xml:space="preserve">(pareigų pavadinimas)                           </t>
  </si>
  <si>
    <t xml:space="preserve"> Stanislovas Virbauskas</t>
  </si>
  <si>
    <r>
      <t>Pastaba</t>
    </r>
    <r>
      <rPr>
        <sz val="9"/>
        <rFont val="Times New Roman"/>
        <family val="1"/>
        <charset val="186"/>
      </rPr>
      <t>. Forma pildoma rengiant viešojo sektoriaus subjektų, išskyrus išteklių fondus, mokesčių fondus ir fondų fondus, veiklos rezultatų ataskaitą.</t>
    </r>
  </si>
  <si>
    <t>GRYNASIS PERVIRŠIS AR DEFICITAS</t>
  </si>
  <si>
    <t>NUOSAVYBĖS METODO ĮTAKA</t>
  </si>
  <si>
    <t>PELNO MOKESTIS</t>
  </si>
  <si>
    <t>APSKAITOS POLITIKOS KEITIMO IR ESMINIŲ APSKAITOS KLAIDŲ TAISYMO ĮTAKA</t>
  </si>
  <si>
    <t>KITOS VEIKLOS REZULTATAS</t>
  </si>
  <si>
    <t xml:space="preserve">4. </t>
  </si>
  <si>
    <t>PERVIRŠIS AR DEFICITAS IŠ VYKDOMOS VEIKLOS</t>
  </si>
  <si>
    <t>PAGRINDINĖS VEIKLOS PERVIRŠIS AR DEFICITAS</t>
  </si>
  <si>
    <t>KAPITALIZUOTOS TURTO KŪRIMO (GAMYBOS) IŠLAIDOS</t>
  </si>
  <si>
    <t>2.10.</t>
  </si>
  <si>
    <t>KITOS SĄNAUDOS</t>
  </si>
  <si>
    <t xml:space="preserve">Kitos </t>
  </si>
  <si>
    <t>2.9.</t>
  </si>
  <si>
    <t>MOKESČIAI EUROPOS SĄJUNGAI IR KITOMS TARPTAUTINĖMS ORGANIZACIJOMS</t>
  </si>
  <si>
    <t>kitų paslaugų</t>
  </si>
  <si>
    <t>2.8.</t>
  </si>
  <si>
    <t>FINANSINĖS IR INVESTICINĖS VEIKLOS SĄNAUDOS</t>
  </si>
  <si>
    <t>finansavimo</t>
  </si>
  <si>
    <t>2.7.</t>
  </si>
  <si>
    <t>FINANSAVIMO SĄNAUDOS</t>
  </si>
  <si>
    <t>nuomos</t>
  </si>
  <si>
    <t>2.6.</t>
  </si>
  <si>
    <t>SOCIALINIŲ IŠMOKŲ, STIPENDIJŲ, PRIZŲ IR PREMIJŲ SĄNAUDOS</t>
  </si>
  <si>
    <t>socialinių išmokų</t>
  </si>
  <si>
    <t>2.5.</t>
  </si>
  <si>
    <t>NUVERTĖJIMO IR NURAŠYTŲ SUMŲ SĄNAUDOS</t>
  </si>
  <si>
    <t>SUNAUDOTŲ IR PARDUOTŲ ATSARGŲ SAVIKAINA</t>
  </si>
  <si>
    <t>2.4.</t>
  </si>
  <si>
    <t>NUSIDĖVĖJIMO IR AMORTIZACIJOS SĄNAUDOS</t>
  </si>
  <si>
    <t>NUVERTĖJIMO IR NURAŠYTŲ SUMŲ</t>
  </si>
  <si>
    <t>2.3.</t>
  </si>
  <si>
    <t xml:space="preserve">    Prekių pardavimo sąnaudos</t>
  </si>
  <si>
    <t>PAPRASTOJO Remonto IR EKSPLOATAVIMO</t>
  </si>
  <si>
    <t>2.2.3.</t>
  </si>
  <si>
    <t xml:space="preserve">    Prekių ir paslaugų sąnaudos viešajam ūkiui</t>
  </si>
  <si>
    <t xml:space="preserve">Kvalifikacijos kėlimo </t>
  </si>
  <si>
    <t>2.2.2.</t>
  </si>
  <si>
    <t xml:space="preserve">    Prekių ir paslaugų sąnaudos veiklai</t>
  </si>
  <si>
    <t xml:space="preserve">Transporto </t>
  </si>
  <si>
    <t>2.2.1.</t>
  </si>
  <si>
    <t>PREKIŲ IR PASLAUGŲ SĄNAUDOS</t>
  </si>
  <si>
    <t xml:space="preserve">Komandiruočių </t>
  </si>
  <si>
    <t>2.2.</t>
  </si>
  <si>
    <t xml:space="preserve">    Socialinių ir kitų išmokų darbuotojams sąnaudos</t>
  </si>
  <si>
    <t>KOMUNALINIŲ PASLAUGŲ IR ryšių</t>
  </si>
  <si>
    <t>2.1.2.</t>
  </si>
  <si>
    <t xml:space="preserve">    Darbo užmokesčio ir socialinio draudimo sąnaudos</t>
  </si>
  <si>
    <t>Nusidėvėjimo ir amortizacijos</t>
  </si>
  <si>
    <t>2.1.1.</t>
  </si>
  <si>
    <t>SU DARBO SANTYKIAIS SUSIJUSIŲ IŠMOKŲ SĄNAUDOS</t>
  </si>
  <si>
    <t xml:space="preserve">Darbo užmokesčio ir socialinio draudimo </t>
  </si>
  <si>
    <t xml:space="preserve">2.1. </t>
  </si>
  <si>
    <t>SĄNAUDOS</t>
  </si>
  <si>
    <t>PAGRINDINĖS VEIKLOS SĄNAUDOS</t>
  </si>
  <si>
    <t xml:space="preserve">    Negrąžintinai pervestinos į biudžetus, išteklių fondus pajamos</t>
  </si>
  <si>
    <t xml:space="preserve">    Kitos </t>
  </si>
  <si>
    <t xml:space="preserve">    Finansinės ir investicinės veiklos pajamos</t>
  </si>
  <si>
    <t xml:space="preserve">    Baudų, konfiskuoto turto ir netesybų pajamos</t>
  </si>
  <si>
    <t xml:space="preserve">       Kitų prekių pardavimo ir paslaugų pajamos</t>
  </si>
  <si>
    <t>1.2.2.2.</t>
  </si>
  <si>
    <t xml:space="preserve">       Prekių pardavimo ir paslaugų, apmokamų viešojo sektoriaus subjektų lėšomis, pajamos</t>
  </si>
  <si>
    <t>1.2.2.1.</t>
  </si>
  <si>
    <t xml:space="preserve">    Prekių pardavimo ir paslaugų pajamos</t>
  </si>
  <si>
    <t xml:space="preserve">       Grąžintinas žyminis mokestis </t>
  </si>
  <si>
    <t>1.2.1.3.</t>
  </si>
  <si>
    <t xml:space="preserve">       Įskaitytas žyminis mokestis</t>
  </si>
  <si>
    <t>1.2.1.2.</t>
  </si>
  <si>
    <t xml:space="preserve">       Rinkliavų pajamos</t>
  </si>
  <si>
    <t>1.2.1.1.</t>
  </si>
  <si>
    <t xml:space="preserve">    Rinkliavų ir žyminio mokesčio pajamos</t>
  </si>
  <si>
    <t>KITOS PAJAMOS</t>
  </si>
  <si>
    <t>MOKESČIŲ IR SOCIALINIŲ ĮMOKŲ PAJAMOS</t>
  </si>
  <si>
    <t xml:space="preserve">    Iš fizinių ir privačių juridinių asmenų</t>
  </si>
  <si>
    <t>1.1.5.</t>
  </si>
  <si>
    <t xml:space="preserve">    Iš viešojo sektoriaus subjektų pajamų</t>
  </si>
  <si>
    <t>Iš kitų finansavimo šaltinių</t>
  </si>
  <si>
    <t xml:space="preserve">    Iš Europos Sąjungos, užsienio valstybių ir tarptautinių organizacijų lėšų</t>
  </si>
  <si>
    <t>Iš ES, užsienio valstybių ir tarptautinių organizacijų lėšų</t>
  </si>
  <si>
    <t xml:space="preserve">    Iš savivaldybių biudžeto</t>
  </si>
  <si>
    <t xml:space="preserve">Iš savivaldybių biudžetų </t>
  </si>
  <si>
    <t xml:space="preserve">    Iš valstybės biudžeto </t>
  </si>
  <si>
    <t>FINANSAVIMO PAJAMOS</t>
  </si>
  <si>
    <t>PAJAMOS</t>
  </si>
  <si>
    <t>PAGRINDINĖS VEIKLOS PAJAMOS</t>
  </si>
  <si>
    <t>Praėjęs ataskaitinis laikotarpis</t>
  </si>
  <si>
    <t>Ataskaitinis laikotarpis</t>
  </si>
  <si>
    <t>Pastabos Nr.</t>
  </si>
  <si>
    <t>VEIKLOS REZULTATŲ ATASKAITA</t>
  </si>
  <si>
    <t>(viešojo sektoriaus subjekto, parengusio veiklos rezultatų ataskaitą, juridinio asmens kodas, adresas)</t>
  </si>
  <si>
    <t>(viešojo sektoriaus subjekto pavadinimas)</t>
  </si>
  <si>
    <t>(Veiklos rezultatų ataskaitos forma)</t>
  </si>
  <si>
    <t xml:space="preserve">                                       1 priedas</t>
  </si>
  <si>
    <t xml:space="preserve">3-iojo viešojo sektoriaus apskaitos ir finansinės atskaitomybės standarto „Veiklos rezultatų ataskaita“ </t>
  </si>
  <si>
    <t>* Šioje skiltyje rodomas finansavimo sumų pergrupavimas, praėjusio ataskaitinio laikotarpio klaidų taisymas ir valiutos kurso įtaka pinigų likučiams, susijusiems su finansavimo sumomis</t>
  </si>
  <si>
    <t>Iš viso finansavimo sumų</t>
  </si>
  <si>
    <t>kitoms išlaidoms kompensuoti</t>
  </si>
  <si>
    <t>4.2.</t>
  </si>
  <si>
    <t>nepiniginiam turtui įsigyti</t>
  </si>
  <si>
    <t>4.1.</t>
  </si>
  <si>
    <t>Iš kitų šaltinių:</t>
  </si>
  <si>
    <r>
      <t>3.</t>
    </r>
    <r>
      <rPr>
        <sz val="11"/>
        <rFont val="Times New Roman"/>
        <family val="1"/>
        <charset val="186"/>
      </rPr>
      <t>2.</t>
    </r>
  </si>
  <si>
    <t>Iš Europos Sąjungos, užsienio valstybių ir tarptautinių organizacijų (finansavimo sumų dalis, kuri gaunama iš Europos Sąjungos, neįskaitant finansvimo sumų iš valstybės ar savivaldybės biudžetų ES  projektams finansuoti):</t>
  </si>
  <si>
    <r>
      <t>2.</t>
    </r>
    <r>
      <rPr>
        <sz val="11"/>
        <rFont val="Times New Roman"/>
        <family val="1"/>
        <charset val="186"/>
      </rPr>
      <t>2.</t>
    </r>
  </si>
  <si>
    <r>
      <t>2.1</t>
    </r>
    <r>
      <rPr>
        <sz val="11"/>
        <rFont val="Times New Roman"/>
        <family val="1"/>
        <charset val="186"/>
      </rPr>
      <t>.</t>
    </r>
  </si>
  <si>
    <t>Iš savivaldybės biudžeto (išskyrus  savivaldybės biudžeto asignavimų  dalį, gautą  iš Europos Sąjungos, užsienio valstybių ir tarptautinių organizacijų):</t>
  </si>
  <si>
    <t>Iš valstybės biudžeto (išskyrus valstybės biudžeto asignavimų dalį, gautą  iš Europos Sąjungos, užsienio valstybių ir tarptautinių organizacijų):</t>
  </si>
  <si>
    <t>11</t>
  </si>
  <si>
    <t xml:space="preserve"> Finansavimo sumų (gautinų) pasikeitimas</t>
  </si>
  <si>
    <t>Finansavimo sumos (grąžintos)</t>
  </si>
  <si>
    <t>Finansavimo sumų sumažėjimas dėl jų perdavimo ne viešojo sektoriaus subjektams</t>
  </si>
  <si>
    <t>Finansavimo sumų sumažėjimas dėl jų panaudojimo savo veiklai</t>
  </si>
  <si>
    <r>
      <t>Finansavimo sumų sumažėjimas dėl turto</t>
    </r>
    <r>
      <rPr>
        <b/>
        <sz val="11"/>
        <rFont val="Times New Roman"/>
        <family val="1"/>
        <charset val="186"/>
      </rPr>
      <t xml:space="preserve"> pardavimo</t>
    </r>
  </si>
  <si>
    <t>Perduota kitiems viešojo sektoriaus subjektams</t>
  </si>
  <si>
    <r>
      <t xml:space="preserve">Neatlygintinai </t>
    </r>
    <r>
      <rPr>
        <b/>
        <sz val="11"/>
        <rFont val="Times New Roman"/>
        <family val="1"/>
        <charset val="186"/>
      </rPr>
      <t>gautas turtas</t>
    </r>
  </si>
  <si>
    <t>Finansavimo sumų pergrupavimas*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</si>
  <si>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</si>
  <si>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t>Finansavimo sumų likutis ataskaitinio laikotarpio pabaigoje</t>
  </si>
  <si>
    <t>Per ataskaitinį laikotarpį</t>
  </si>
  <si>
    <t>Finansavimo sumų likutis ataskaitinio laikotarpio pradžioje</t>
  </si>
  <si>
    <t>Finansavimo sumos</t>
  </si>
  <si>
    <t>FINANSAVIMO SUMOS PAGAL ŠALTINĮ, TIKSLINĘ PASKIRTĮ IR JŲ POKYČIAI PER ATASKAITINĮ LAIKOTARPĮ</t>
  </si>
  <si>
    <r>
      <t>finansinių ataskaitų aiškinamajame rašte</t>
    </r>
    <r>
      <rPr>
        <b/>
        <sz val="11"/>
        <rFont val="Times New Roman"/>
        <family val="1"/>
        <charset val="186"/>
      </rPr>
      <t xml:space="preserve"> forma)</t>
    </r>
  </si>
  <si>
    <t>(Informacijos apie finansavimo sumas pagal šaltinį, tikslinę paskirtį ir jų pokyčius per ataskaitinį laikotarpį pateikimo žemesniojo lygio</t>
  </si>
  <si>
    <t xml:space="preserve">                                      4 priedas</t>
  </si>
  <si>
    <t xml:space="preserve">                                     20-ojo VSAFAS „Finansavimo sumos“</t>
  </si>
  <si>
    <t>2026-07-15 Nr. 2</t>
  </si>
  <si>
    <t>Tarnybos viršininka</t>
  </si>
  <si>
    <t>P03</t>
  </si>
  <si>
    <t>P04</t>
  </si>
  <si>
    <t>P08</t>
  </si>
  <si>
    <t>P09</t>
  </si>
  <si>
    <t>P10</t>
  </si>
  <si>
    <t>P11</t>
  </si>
  <si>
    <t>P12</t>
  </si>
  <si>
    <t>P15</t>
  </si>
  <si>
    <t>P17</t>
  </si>
  <si>
    <t>P18</t>
  </si>
  <si>
    <t>P21</t>
  </si>
  <si>
    <t>P22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</si>
</sst>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u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trike/>
      <sz val="10"/>
      <name val="Times New Roman"/>
      <family val="1"/>
      <charset val="186"/>
    </font>
    <font>
      <sz val="9"/>
      <color indexed="8"/>
      <name val="Tahoma"/>
      <family val="2"/>
      <charset val="186"/>
    </font>
    <font>
      <b/>
      <sz val="9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Arial"/>
      <family val="2"/>
      <charset val="186"/>
    </font>
    <font>
      <sz val="11"/>
      <name val="Arial"/>
      <family val="2"/>
      <charset val="186"/>
    </font>
    <font>
      <b/>
      <sz val="12"/>
      <name val="Arial"/>
      <family val="2"/>
      <charset val="186"/>
    </font>
    <font>
      <sz val="10"/>
      <color indexed="8"/>
      <name val="TimesNewRomanPSMT"/>
      <charset val="186"/>
    </font>
    <font>
      <i/>
      <sz val="11"/>
      <name val="TimesNewRoman,Bold"/>
    </font>
    <font>
      <sz val="11"/>
      <name val="TimesNewRoman,Bold"/>
    </font>
    <font>
      <u/>
      <sz val="11"/>
      <name val="TimesNewRoman,Bold"/>
      <charset val="186"/>
    </font>
    <font>
      <b/>
      <sz val="11"/>
      <name val="TimesNewRoman,Bold"/>
    </font>
    <font>
      <sz val="12"/>
      <name val="TimesNewRoman,Bold"/>
    </font>
    <font>
      <b/>
      <sz val="12"/>
      <color indexed="8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Arial"/>
    </font>
    <font>
      <b/>
      <sz val="11"/>
      <name val="Times New Roman"/>
      <family val="1"/>
      <charset val="186"/>
    </font>
    <font>
      <b/>
      <strike/>
      <sz val="11"/>
      <name val="Times New Roman"/>
      <family val="1"/>
      <charset val="186"/>
    </font>
    <font>
      <sz val="9"/>
      <color indexed="81"/>
      <name val="Tahoma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3" fillId="0" borderId="0"/>
  </cellStyleXfs>
  <cellXfs count="23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16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16" fontId="2" fillId="2" borderId="1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16" fontId="1" fillId="3" borderId="1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6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5" xfId="0" applyFont="1" applyBorder="1"/>
    <xf numFmtId="16" fontId="2" fillId="2" borderId="5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 wrapText="1"/>
    </xf>
    <xf numFmtId="16" fontId="2" fillId="3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0" fillId="4" borderId="0" xfId="0" applyFill="1" applyAlignment="1">
      <alignment horizontal="center"/>
    </xf>
    <xf numFmtId="0" fontId="2" fillId="0" borderId="0" xfId="0" applyFont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2" fontId="1" fillId="5" borderId="3" xfId="0" applyNumberFormat="1" applyFont="1" applyFill="1" applyBorder="1" applyAlignment="1">
      <alignment horizontal="right" vertical="center"/>
    </xf>
    <xf numFmtId="2" fontId="1" fillId="5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2" fontId="2" fillId="6" borderId="3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2" fillId="0" borderId="12" xfId="0" applyFont="1" applyBorder="1" applyAlignment="1">
      <alignment horizontal="left" wrapText="1"/>
    </xf>
    <xf numFmtId="0" fontId="11" fillId="0" borderId="12" xfId="0" applyFont="1" applyBorder="1" applyAlignment="1">
      <alignment wrapText="1"/>
    </xf>
    <xf numFmtId="2" fontId="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2" fontId="4" fillId="6" borderId="3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2" fontId="4" fillId="2" borderId="3" xfId="0" applyNumberFormat="1" applyFont="1" applyFill="1" applyBorder="1" applyAlignment="1">
      <alignment horizontal="right" vertical="center"/>
    </xf>
    <xf numFmtId="2" fontId="11" fillId="2" borderId="3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center" vertical="center"/>
    </xf>
    <xf numFmtId="0" fontId="23" fillId="0" borderId="0" xfId="1"/>
    <xf numFmtId="0" fontId="2" fillId="2" borderId="0" xfId="1" applyFont="1" applyFill="1" applyAlignment="1">
      <alignment vertical="center" wrapText="1"/>
    </xf>
    <xf numFmtId="0" fontId="23" fillId="4" borderId="0" xfId="1" applyFill="1" applyAlignment="1">
      <alignment horizontal="center"/>
    </xf>
    <xf numFmtId="0" fontId="22" fillId="0" borderId="0" xfId="1" applyFont="1" applyAlignment="1">
      <alignment horizontal="left" vertical="center"/>
    </xf>
    <xf numFmtId="2" fontId="1" fillId="0" borderId="13" xfId="1" applyNumberFormat="1" applyFont="1" applyBorder="1" applyAlignment="1">
      <alignment horizontal="center" vertical="center" wrapText="1"/>
    </xf>
    <xf numFmtId="0" fontId="24" fillId="0" borderId="13" xfId="1" applyFont="1" applyBorder="1" applyAlignment="1">
      <alignment horizontal="left" vertical="center" wrapText="1"/>
    </xf>
    <xf numFmtId="0" fontId="24" fillId="0" borderId="13" xfId="1" applyFont="1" applyBorder="1" applyAlignment="1">
      <alignment horizontal="center" vertical="center" wrapText="1"/>
    </xf>
    <xf numFmtId="2" fontId="2" fillId="0" borderId="13" xfId="1" applyNumberFormat="1" applyFont="1" applyBorder="1" applyAlignment="1">
      <alignment horizontal="center" vertical="center" wrapText="1"/>
    </xf>
    <xf numFmtId="2" fontId="22" fillId="0" borderId="13" xfId="1" applyNumberFormat="1" applyFont="1" applyBorder="1" applyAlignment="1">
      <alignment horizontal="center" vertical="center" wrapText="1"/>
    </xf>
    <xf numFmtId="0" fontId="22" fillId="0" borderId="13" xfId="1" applyFont="1" applyBorder="1" applyAlignment="1">
      <alignment horizontal="left" vertical="center" wrapText="1"/>
    </xf>
    <xf numFmtId="0" fontId="22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49" fontId="2" fillId="0" borderId="14" xfId="1" applyNumberFormat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24" fillId="0" borderId="0" xfId="1" applyFont="1" applyAlignment="1">
      <alignment vertical="center"/>
    </xf>
    <xf numFmtId="0" fontId="24" fillId="0" borderId="13" xfId="1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/>
    </xf>
    <xf numFmtId="0" fontId="24" fillId="0" borderId="0" xfId="1" applyFont="1" applyAlignment="1">
      <alignment vertical="center"/>
    </xf>
    <xf numFmtId="0" fontId="24" fillId="0" borderId="16" xfId="1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7" fillId="0" borderId="12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6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12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2" fillId="2" borderId="1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2" fillId="0" borderId="0" xfId="0" applyFont="1" applyAlignment="1">
      <alignment horizontal="right" vertical="center" indent="1"/>
    </xf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0" fillId="0" borderId="11" xfId="0" applyFont="1" applyBorder="1" applyAlignment="1">
      <alignment horizontal="left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left" wrapText="1"/>
    </xf>
  </cellXfs>
  <cellStyles count="2">
    <cellStyle name="Įprastas" xfId="0" builtinId="0"/>
    <cellStyle name="Įprastas 2" xfId="1" xr:uid="{557F981C-E49B-4534-8585-760B8B1D66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D732C-D794-4DC8-8E98-E1BB5E2F7DA7}">
  <dimension ref="A1:G93"/>
  <sheetViews>
    <sheetView showGridLines="0" topLeftCell="A55" zoomScaleSheetLayoutView="100" workbookViewId="0">
      <selection activeCell="E72" sqref="E72"/>
    </sheetView>
  </sheetViews>
  <sheetFormatPr defaultColWidth="9" defaultRowHeight="12.75"/>
  <cols>
    <col min="1" max="1" width="9.85546875" style="1" customWidth="1"/>
    <col min="2" max="2" width="3" style="2" customWidth="1"/>
    <col min="3" max="3" width="2.5703125" style="2" customWidth="1"/>
    <col min="4" max="4" width="55" style="2" customWidth="1"/>
    <col min="5" max="5" width="7.85546875" style="2" customWidth="1"/>
    <col min="6" max="7" width="12" style="1" customWidth="1"/>
    <col min="8" max="16384" width="9" style="80"/>
  </cols>
  <sheetData>
    <row r="1" spans="1:7" ht="30" customHeight="1">
      <c r="A1" s="157"/>
      <c r="B1" s="157"/>
      <c r="C1" s="157"/>
      <c r="D1" s="157"/>
      <c r="E1" s="157"/>
      <c r="F1" s="157"/>
      <c r="G1" s="157"/>
    </row>
    <row r="2" spans="1:7" ht="12.75" customHeight="1">
      <c r="D2" s="158" t="s">
        <v>0</v>
      </c>
      <c r="E2" s="158"/>
      <c r="F2" s="158"/>
      <c r="G2" s="158"/>
    </row>
    <row r="3" spans="1:7">
      <c r="D3" s="163" t="s">
        <v>137</v>
      </c>
      <c r="E3" s="163"/>
      <c r="F3" s="163"/>
      <c r="G3" s="163"/>
    </row>
    <row r="5" spans="1:7" ht="12.75" customHeight="1">
      <c r="A5" s="159"/>
      <c r="B5" s="159"/>
      <c r="C5" s="159"/>
      <c r="D5" s="159"/>
      <c r="E5" s="159"/>
      <c r="F5" s="159"/>
      <c r="G5" s="159"/>
    </row>
    <row r="6" spans="1:7" ht="12.75" customHeight="1">
      <c r="A6" s="159"/>
      <c r="B6" s="159"/>
      <c r="C6" s="159"/>
      <c r="D6" s="159"/>
      <c r="E6" s="159"/>
      <c r="F6" s="159"/>
      <c r="G6" s="159"/>
    </row>
    <row r="7" spans="1:7" ht="12.75" customHeight="1">
      <c r="A7" s="160" t="s">
        <v>141</v>
      </c>
      <c r="B7" s="160"/>
      <c r="C7" s="160"/>
      <c r="D7" s="160"/>
      <c r="E7" s="160"/>
      <c r="F7" s="160"/>
      <c r="G7" s="160"/>
    </row>
    <row r="8" spans="1:7" ht="12.75" customHeight="1">
      <c r="A8" s="161" t="s">
        <v>136</v>
      </c>
      <c r="B8" s="161"/>
      <c r="C8" s="161"/>
      <c r="D8" s="161"/>
      <c r="E8" s="161"/>
      <c r="F8" s="161"/>
      <c r="G8" s="161"/>
    </row>
    <row r="9" spans="1:7" ht="12.75" customHeight="1">
      <c r="A9" s="160" t="s">
        <v>142</v>
      </c>
      <c r="B9" s="160"/>
      <c r="C9" s="160"/>
      <c r="D9" s="160"/>
      <c r="E9" s="160"/>
      <c r="F9" s="160"/>
      <c r="G9" s="160"/>
    </row>
    <row r="10" spans="1:7" ht="13.15" customHeight="1">
      <c r="A10" s="162" t="s">
        <v>1</v>
      </c>
      <c r="B10" s="162"/>
      <c r="C10" s="162"/>
      <c r="D10" s="162"/>
      <c r="E10" s="162"/>
      <c r="F10" s="162"/>
      <c r="G10" s="162"/>
    </row>
    <row r="11" spans="1:7">
      <c r="A11" s="88"/>
      <c r="B11" s="88"/>
      <c r="C11" s="88"/>
      <c r="D11" s="88"/>
      <c r="E11" s="88"/>
      <c r="F11" s="88"/>
      <c r="G11" s="88"/>
    </row>
    <row r="12" spans="1:7" ht="3.75" customHeight="1">
      <c r="A12" s="175"/>
      <c r="B12" s="175"/>
      <c r="C12" s="175"/>
      <c r="D12" s="175"/>
      <c r="E12" s="175"/>
    </row>
    <row r="13" spans="1:7" ht="12.75" customHeight="1">
      <c r="A13" s="176" t="s">
        <v>2</v>
      </c>
      <c r="B13" s="176"/>
      <c r="C13" s="176"/>
      <c r="D13" s="176"/>
      <c r="E13" s="176"/>
      <c r="F13" s="176"/>
      <c r="G13" s="176"/>
    </row>
    <row r="14" spans="1:7" ht="12.75" customHeight="1">
      <c r="A14" s="176" t="s">
        <v>143</v>
      </c>
      <c r="B14" s="176"/>
      <c r="C14" s="176"/>
      <c r="D14" s="176"/>
      <c r="E14" s="176"/>
      <c r="F14" s="176"/>
      <c r="G14" s="176"/>
    </row>
    <row r="15" spans="1:7" ht="16.149999999999999" customHeight="1">
      <c r="A15" s="3"/>
      <c r="B15" s="4"/>
      <c r="C15" s="4"/>
      <c r="D15" s="4"/>
      <c r="E15" s="4"/>
      <c r="F15" s="5"/>
      <c r="G15" s="5"/>
    </row>
    <row r="16" spans="1:7" ht="12.75" customHeight="1">
      <c r="A16" s="154" t="s">
        <v>278</v>
      </c>
      <c r="B16" s="154"/>
      <c r="C16" s="154"/>
      <c r="D16" s="154"/>
      <c r="E16" s="154"/>
      <c r="F16" s="154"/>
      <c r="G16" s="154"/>
    </row>
    <row r="17" spans="1:7" ht="13.9" customHeight="1">
      <c r="A17" s="168" t="s">
        <v>3</v>
      </c>
      <c r="B17" s="168"/>
      <c r="C17" s="168"/>
      <c r="D17" s="168"/>
      <c r="E17" s="168"/>
      <c r="F17" s="168"/>
      <c r="G17" s="168"/>
    </row>
    <row r="18" spans="1:7" ht="12.75" customHeight="1">
      <c r="A18" s="3"/>
      <c r="B18" s="6"/>
      <c r="C18" s="6"/>
      <c r="D18" s="169" t="s">
        <v>4</v>
      </c>
      <c r="E18" s="169"/>
      <c r="F18" s="169"/>
      <c r="G18" s="169"/>
    </row>
    <row r="19" spans="1:7" ht="67.5" customHeight="1">
      <c r="A19" s="7" t="s">
        <v>5</v>
      </c>
      <c r="B19" s="170" t="s">
        <v>6</v>
      </c>
      <c r="C19" s="171"/>
      <c r="D19" s="172"/>
      <c r="E19" s="9" t="s">
        <v>7</v>
      </c>
      <c r="F19" s="8" t="s">
        <v>8</v>
      </c>
      <c r="G19" s="8" t="s">
        <v>9</v>
      </c>
    </row>
    <row r="20" spans="1:7" s="62" customFormat="1" ht="12.75" customHeight="1">
      <c r="A20" s="41">
        <v>1</v>
      </c>
      <c r="B20" s="165">
        <v>2</v>
      </c>
      <c r="C20" s="166"/>
      <c r="D20" s="167"/>
      <c r="E20" s="50">
        <v>3</v>
      </c>
      <c r="F20" s="89">
        <v>4</v>
      </c>
      <c r="G20" s="89">
        <v>5</v>
      </c>
    </row>
    <row r="21" spans="1:7" s="62" customFormat="1" ht="12.75" customHeight="1">
      <c r="A21" s="10" t="s">
        <v>10</v>
      </c>
      <c r="B21" s="11" t="s">
        <v>11</v>
      </c>
      <c r="C21" s="12"/>
      <c r="D21" s="13"/>
      <c r="E21" s="14"/>
      <c r="F21" s="15">
        <f>SUM(F22,F27,F37,F38,F39)</f>
        <v>222867.08000000002</v>
      </c>
      <c r="G21" s="15">
        <f>SUM(G22,G27,G37,G38,G39)</f>
        <v>242302.97000000003</v>
      </c>
    </row>
    <row r="22" spans="1:7" s="62" customFormat="1" ht="12.75" customHeight="1">
      <c r="A22" s="16" t="s">
        <v>12</v>
      </c>
      <c r="B22" s="17" t="s">
        <v>13</v>
      </c>
      <c r="C22" s="18"/>
      <c r="D22" s="19"/>
      <c r="E22" s="20"/>
      <c r="F22" s="21">
        <f>SUM(F23:F26)</f>
        <v>100</v>
      </c>
      <c r="G22" s="21">
        <f>SUM(G23:G26)</f>
        <v>400</v>
      </c>
    </row>
    <row r="23" spans="1:7" s="62" customFormat="1" ht="12.75" customHeight="1">
      <c r="A23" s="20" t="s">
        <v>14</v>
      </c>
      <c r="B23" s="22"/>
      <c r="C23" s="23" t="s">
        <v>15</v>
      </c>
      <c r="D23" s="24"/>
      <c r="E23" s="25"/>
      <c r="F23" s="92"/>
      <c r="G23" s="92"/>
    </row>
    <row r="24" spans="1:7" s="62" customFormat="1" ht="12.75" customHeight="1">
      <c r="A24" s="20" t="s">
        <v>16</v>
      </c>
      <c r="B24" s="22"/>
      <c r="C24" s="23" t="s">
        <v>17</v>
      </c>
      <c r="D24" s="26"/>
      <c r="E24" s="27" t="s">
        <v>280</v>
      </c>
      <c r="F24" s="92">
        <v>100</v>
      </c>
      <c r="G24" s="92">
        <v>400</v>
      </c>
    </row>
    <row r="25" spans="1:7" s="62" customFormat="1" ht="12.75" customHeight="1">
      <c r="A25" s="20" t="s">
        <v>18</v>
      </c>
      <c r="B25" s="22"/>
      <c r="C25" s="23" t="s">
        <v>19</v>
      </c>
      <c r="D25" s="26"/>
      <c r="E25" s="16"/>
      <c r="F25" s="92"/>
      <c r="G25" s="92"/>
    </row>
    <row r="26" spans="1:7" s="62" customFormat="1" ht="12.75" customHeight="1">
      <c r="A26" s="20" t="s">
        <v>20</v>
      </c>
      <c r="B26" s="22"/>
      <c r="C26" s="23" t="s">
        <v>21</v>
      </c>
      <c r="D26" s="26"/>
      <c r="E26" s="27"/>
      <c r="F26" s="92"/>
      <c r="G26" s="92"/>
    </row>
    <row r="27" spans="1:7" s="62" customFormat="1" ht="12.75" customHeight="1">
      <c r="A27" s="28" t="s">
        <v>22</v>
      </c>
      <c r="B27" s="29" t="s">
        <v>23</v>
      </c>
      <c r="C27" s="30"/>
      <c r="D27" s="31"/>
      <c r="E27" s="16" t="s">
        <v>281</v>
      </c>
      <c r="F27" s="92">
        <f>SUM(F28:F36)</f>
        <v>222767.08000000002</v>
      </c>
      <c r="G27" s="92">
        <f>SUM(G28:G36)</f>
        <v>241902.97000000003</v>
      </c>
    </row>
    <row r="28" spans="1:7" s="62" customFormat="1" ht="12.75" customHeight="1">
      <c r="A28" s="20" t="s">
        <v>24</v>
      </c>
      <c r="B28" s="22"/>
      <c r="C28" s="23" t="s">
        <v>25</v>
      </c>
      <c r="D28" s="26"/>
      <c r="E28" s="27"/>
      <c r="F28" s="92">
        <v>5952.89</v>
      </c>
      <c r="G28" s="92">
        <v>5952.89</v>
      </c>
    </row>
    <row r="29" spans="1:7" s="62" customFormat="1" ht="12.75" customHeight="1">
      <c r="A29" s="20" t="s">
        <v>26</v>
      </c>
      <c r="B29" s="22"/>
      <c r="C29" s="23" t="s">
        <v>27</v>
      </c>
      <c r="D29" s="26"/>
      <c r="E29" s="27"/>
      <c r="F29" s="92">
        <v>143964.91999999998</v>
      </c>
      <c r="G29" s="92">
        <v>145724.96000000002</v>
      </c>
    </row>
    <row r="30" spans="1:7" s="62" customFormat="1" ht="12.75" customHeight="1">
      <c r="A30" s="20" t="s">
        <v>28</v>
      </c>
      <c r="B30" s="22"/>
      <c r="C30" s="23" t="s">
        <v>29</v>
      </c>
      <c r="D30" s="26"/>
      <c r="E30" s="27"/>
      <c r="F30" s="92"/>
      <c r="G30" s="92">
        <v>0.4499999999998181</v>
      </c>
    </row>
    <row r="31" spans="1:7" s="62" customFormat="1" ht="12.75" customHeight="1">
      <c r="A31" s="20" t="s">
        <v>30</v>
      </c>
      <c r="B31" s="22"/>
      <c r="C31" s="23" t="s">
        <v>31</v>
      </c>
      <c r="D31" s="26"/>
      <c r="E31" s="27"/>
      <c r="F31" s="92"/>
      <c r="G31" s="92"/>
    </row>
    <row r="32" spans="1:7" s="62" customFormat="1" ht="12.75" customHeight="1">
      <c r="A32" s="20" t="s">
        <v>32</v>
      </c>
      <c r="B32" s="22"/>
      <c r="C32" s="23" t="s">
        <v>33</v>
      </c>
      <c r="D32" s="26"/>
      <c r="E32" s="27"/>
      <c r="F32" s="92">
        <v>36940.520000000004</v>
      </c>
      <c r="G32" s="92">
        <v>48089.72</v>
      </c>
    </row>
    <row r="33" spans="1:7" s="62" customFormat="1" ht="12.75" customHeight="1">
      <c r="A33" s="20" t="s">
        <v>34</v>
      </c>
      <c r="B33" s="22"/>
      <c r="C33" s="23" t="s">
        <v>35</v>
      </c>
      <c r="D33" s="26"/>
      <c r="E33" s="27"/>
      <c r="F33" s="92"/>
      <c r="G33" s="92"/>
    </row>
    <row r="34" spans="1:7" s="62" customFormat="1" ht="12.75" customHeight="1">
      <c r="A34" s="20" t="s">
        <v>36</v>
      </c>
      <c r="B34" s="22"/>
      <c r="C34" s="23" t="s">
        <v>37</v>
      </c>
      <c r="D34" s="26"/>
      <c r="E34" s="27"/>
      <c r="F34" s="92">
        <v>26285.159999999996</v>
      </c>
      <c r="G34" s="92">
        <v>32511.359999999993</v>
      </c>
    </row>
    <row r="35" spans="1:7" s="62" customFormat="1" ht="12.75" customHeight="1">
      <c r="A35" s="20" t="s">
        <v>38</v>
      </c>
      <c r="B35" s="32"/>
      <c r="C35" s="33" t="s">
        <v>39</v>
      </c>
      <c r="D35" s="34"/>
      <c r="E35" s="27"/>
      <c r="F35" s="92"/>
      <c r="G35" s="92"/>
    </row>
    <row r="36" spans="1:7" s="62" customFormat="1" ht="12.75" customHeight="1">
      <c r="A36" s="20" t="s">
        <v>40</v>
      </c>
      <c r="B36" s="22"/>
      <c r="C36" s="23" t="s">
        <v>41</v>
      </c>
      <c r="D36" s="26"/>
      <c r="E36" s="16"/>
      <c r="F36" s="92">
        <v>9623.59</v>
      </c>
      <c r="G36" s="92">
        <v>9623.59</v>
      </c>
    </row>
    <row r="37" spans="1:7" s="62" customFormat="1" ht="12.75" customHeight="1">
      <c r="A37" s="16" t="s">
        <v>42</v>
      </c>
      <c r="B37" s="35" t="s">
        <v>43</v>
      </c>
      <c r="C37" s="35"/>
      <c r="D37" s="36"/>
      <c r="E37" s="16"/>
      <c r="F37" s="92"/>
      <c r="G37" s="92"/>
    </row>
    <row r="38" spans="1:7" s="62" customFormat="1" ht="12.75" customHeight="1">
      <c r="A38" s="16" t="s">
        <v>44</v>
      </c>
      <c r="B38" s="35" t="s">
        <v>45</v>
      </c>
      <c r="C38" s="35"/>
      <c r="D38" s="36"/>
      <c r="E38" s="27"/>
      <c r="F38" s="92"/>
      <c r="G38" s="92"/>
    </row>
    <row r="39" spans="1:7" s="62" customFormat="1" ht="12.75" customHeight="1">
      <c r="A39" s="16" t="s">
        <v>46</v>
      </c>
      <c r="B39" s="35" t="s">
        <v>47</v>
      </c>
      <c r="C39" s="22"/>
      <c r="D39" s="37"/>
      <c r="E39" s="27"/>
      <c r="F39" s="92"/>
      <c r="G39" s="92"/>
    </row>
    <row r="40" spans="1:7" s="62" customFormat="1" ht="12.75" customHeight="1">
      <c r="A40" s="10" t="s">
        <v>48</v>
      </c>
      <c r="B40" s="11" t="s">
        <v>49</v>
      </c>
      <c r="C40" s="12"/>
      <c r="D40" s="13"/>
      <c r="E40" s="38"/>
      <c r="F40" s="39"/>
      <c r="G40" s="39"/>
    </row>
    <row r="41" spans="1:7" s="62" customFormat="1" ht="12.75" customHeight="1">
      <c r="A41" s="10" t="s">
        <v>50</v>
      </c>
      <c r="B41" s="11" t="s">
        <v>51</v>
      </c>
      <c r="C41" s="12"/>
      <c r="D41" s="13"/>
      <c r="E41" s="40"/>
      <c r="F41" s="15">
        <f>SUM(F42,F43,F44,F50,F51)</f>
        <v>137940.47</v>
      </c>
      <c r="G41" s="15">
        <f>SUM(G42,G43,G44,G50,G51)</f>
        <v>76503.94</v>
      </c>
    </row>
    <row r="42" spans="1:7" s="62" customFormat="1" ht="12.75" customHeight="1">
      <c r="A42" s="41" t="s">
        <v>52</v>
      </c>
      <c r="B42" s="42" t="s">
        <v>53</v>
      </c>
      <c r="C42" s="32"/>
      <c r="D42" s="43"/>
      <c r="E42" s="16" t="s">
        <v>282</v>
      </c>
      <c r="F42" s="92">
        <v>2752.85</v>
      </c>
      <c r="G42" s="92">
        <v>6582.2800000000007</v>
      </c>
    </row>
    <row r="43" spans="1:7" s="62" customFormat="1" ht="12.75" customHeight="1">
      <c r="A43" s="41" t="s">
        <v>54</v>
      </c>
      <c r="B43" s="44" t="s">
        <v>55</v>
      </c>
      <c r="C43" s="45"/>
      <c r="D43" s="46"/>
      <c r="E43" s="16" t="s">
        <v>283</v>
      </c>
      <c r="F43" s="92">
        <v>8736.369999999999</v>
      </c>
      <c r="G43" s="92">
        <v>485.24</v>
      </c>
    </row>
    <row r="44" spans="1:7" s="62" customFormat="1" ht="12.75" customHeight="1">
      <c r="A44" s="41" t="s">
        <v>56</v>
      </c>
      <c r="B44" s="47" t="s">
        <v>57</v>
      </c>
      <c r="C44" s="48"/>
      <c r="D44" s="49"/>
      <c r="E44" s="16" t="s">
        <v>284</v>
      </c>
      <c r="F44" s="92">
        <f>SUM(F45:F49)</f>
        <v>126201.20999999999</v>
      </c>
      <c r="G44" s="92">
        <f>SUM(G45:G49)</f>
        <v>69175.09</v>
      </c>
    </row>
    <row r="45" spans="1:7" s="62" customFormat="1" ht="12.75" customHeight="1">
      <c r="A45" s="50" t="s">
        <v>58</v>
      </c>
      <c r="B45" s="48"/>
      <c r="C45" s="51" t="s">
        <v>59</v>
      </c>
      <c r="D45" s="52"/>
      <c r="E45" s="16"/>
      <c r="F45" s="92"/>
      <c r="G45" s="92"/>
    </row>
    <row r="46" spans="1:7" s="62" customFormat="1" ht="12.75" customHeight="1">
      <c r="A46" s="50" t="s">
        <v>60</v>
      </c>
      <c r="B46" s="32"/>
      <c r="C46" s="33" t="s">
        <v>61</v>
      </c>
      <c r="D46" s="34"/>
      <c r="E46" s="16"/>
      <c r="F46" s="92">
        <v>125859.20999999999</v>
      </c>
      <c r="G46" s="92">
        <v>69175.09</v>
      </c>
    </row>
    <row r="47" spans="1:7" s="62" customFormat="1" ht="12.75" customHeight="1">
      <c r="A47" s="53" t="s">
        <v>62</v>
      </c>
      <c r="B47" s="32"/>
      <c r="C47" s="33" t="s">
        <v>63</v>
      </c>
      <c r="D47" s="54"/>
      <c r="E47" s="55"/>
      <c r="F47" s="92"/>
      <c r="G47" s="92"/>
    </row>
    <row r="48" spans="1:7" s="62" customFormat="1" ht="12.75" customHeight="1">
      <c r="A48" s="50" t="s">
        <v>64</v>
      </c>
      <c r="B48" s="32"/>
      <c r="C48" s="173" t="s">
        <v>65</v>
      </c>
      <c r="D48" s="174"/>
      <c r="E48" s="16"/>
      <c r="F48" s="92"/>
      <c r="G48" s="92"/>
    </row>
    <row r="49" spans="1:7" s="62" customFormat="1" ht="12.75" customHeight="1">
      <c r="A49" s="50" t="s">
        <v>66</v>
      </c>
      <c r="B49" s="32"/>
      <c r="C49" s="33" t="s">
        <v>67</v>
      </c>
      <c r="D49" s="34"/>
      <c r="E49" s="16"/>
      <c r="F49" s="92">
        <v>342</v>
      </c>
      <c r="G49" s="92"/>
    </row>
    <row r="50" spans="1:7" s="62" customFormat="1" ht="12.75" customHeight="1">
      <c r="A50" s="41" t="s">
        <v>68</v>
      </c>
      <c r="B50" s="42" t="s">
        <v>69</v>
      </c>
      <c r="C50" s="42"/>
      <c r="D50" s="43"/>
      <c r="E50" s="16"/>
      <c r="F50" s="92"/>
      <c r="G50" s="92"/>
    </row>
    <row r="51" spans="1:7" s="62" customFormat="1" ht="12.75" customHeight="1">
      <c r="A51" s="41" t="s">
        <v>70</v>
      </c>
      <c r="B51" s="42" t="s">
        <v>71</v>
      </c>
      <c r="C51" s="42"/>
      <c r="D51" s="43"/>
      <c r="E51" s="16" t="s">
        <v>285</v>
      </c>
      <c r="F51" s="92">
        <v>250.04</v>
      </c>
      <c r="G51" s="92">
        <v>261.33</v>
      </c>
    </row>
    <row r="52" spans="1:7" s="62" customFormat="1" ht="12.75" customHeight="1">
      <c r="A52" s="81" t="s">
        <v>72</v>
      </c>
      <c r="B52" s="82" t="s">
        <v>73</v>
      </c>
      <c r="C52" s="83"/>
      <c r="D52" s="84"/>
      <c r="E52" s="85"/>
      <c r="F52" s="86">
        <f>SUM(F21,F40,F41)</f>
        <v>360807.55000000005</v>
      </c>
      <c r="G52" s="86">
        <f>SUM(G21,G40,G41)</f>
        <v>318806.91000000003</v>
      </c>
    </row>
    <row r="53" spans="1:7" s="62" customFormat="1" ht="12.75" customHeight="1">
      <c r="A53" s="10" t="s">
        <v>74</v>
      </c>
      <c r="B53" s="11" t="s">
        <v>75</v>
      </c>
      <c r="C53" s="11"/>
      <c r="D53" s="57"/>
      <c r="E53" s="40" t="s">
        <v>286</v>
      </c>
      <c r="F53" s="15">
        <f>SUM(F54:F58)</f>
        <v>233852.25999999998</v>
      </c>
      <c r="G53" s="15">
        <f>SUM(G54:G58)</f>
        <v>248681.81999999992</v>
      </c>
    </row>
    <row r="54" spans="1:7" s="62" customFormat="1" ht="12.75" customHeight="1">
      <c r="A54" s="16" t="s">
        <v>76</v>
      </c>
      <c r="B54" s="35" t="s">
        <v>77</v>
      </c>
      <c r="C54" s="35"/>
      <c r="D54" s="36"/>
      <c r="E54" s="16"/>
      <c r="F54" s="21">
        <v>79658.349999999977</v>
      </c>
      <c r="G54" s="21">
        <v>81280.039999999921</v>
      </c>
    </row>
    <row r="55" spans="1:7" s="62" customFormat="1" ht="12.75" customHeight="1">
      <c r="A55" s="28" t="s">
        <v>78</v>
      </c>
      <c r="B55" s="29" t="s">
        <v>79</v>
      </c>
      <c r="C55" s="30"/>
      <c r="D55" s="31"/>
      <c r="E55" s="28"/>
      <c r="F55" s="21">
        <v>153943.87</v>
      </c>
      <c r="G55" s="21">
        <v>167136.72</v>
      </c>
    </row>
    <row r="56" spans="1:7" s="62" customFormat="1" ht="12.75" customHeight="1">
      <c r="A56" s="16" t="s">
        <v>80</v>
      </c>
      <c r="B56" s="164" t="s">
        <v>81</v>
      </c>
      <c r="C56" s="155"/>
      <c r="D56" s="156"/>
      <c r="E56" s="16"/>
      <c r="F56" s="21"/>
      <c r="G56" s="21"/>
    </row>
    <row r="57" spans="1:7" s="62" customFormat="1" ht="12.75" customHeight="1">
      <c r="A57" s="16" t="s">
        <v>82</v>
      </c>
      <c r="B57" s="164" t="s">
        <v>83</v>
      </c>
      <c r="C57" s="155"/>
      <c r="D57" s="156"/>
      <c r="E57" s="16"/>
      <c r="F57" s="21"/>
      <c r="G57" s="21"/>
    </row>
    <row r="58" spans="1:7" s="62" customFormat="1" ht="12.75" customHeight="1">
      <c r="A58" s="16" t="s">
        <v>84</v>
      </c>
      <c r="B58" s="35" t="s">
        <v>85</v>
      </c>
      <c r="C58" s="22"/>
      <c r="D58" s="37"/>
      <c r="E58" s="16"/>
      <c r="F58" s="21">
        <v>250.04</v>
      </c>
      <c r="G58" s="21">
        <v>265.06</v>
      </c>
    </row>
    <row r="59" spans="1:7" s="62" customFormat="1" ht="12.75" customHeight="1">
      <c r="A59" s="10" t="s">
        <v>86</v>
      </c>
      <c r="B59" s="11" t="s">
        <v>87</v>
      </c>
      <c r="C59" s="12"/>
      <c r="D59" s="13"/>
      <c r="E59" s="40"/>
      <c r="F59" s="15">
        <f>SUM(F60,F61,F64)</f>
        <v>126613.32</v>
      </c>
      <c r="G59" s="15">
        <f>SUM(G60,G61,G64)</f>
        <v>70125.12000000001</v>
      </c>
    </row>
    <row r="60" spans="1:7" s="62" customFormat="1" ht="12.75" customHeight="1">
      <c r="A60" s="20" t="s">
        <v>88</v>
      </c>
      <c r="B60" s="22" t="s">
        <v>89</v>
      </c>
      <c r="C60" s="23"/>
      <c r="D60" s="24"/>
      <c r="E60" s="16" t="s">
        <v>287</v>
      </c>
      <c r="F60" s="92">
        <v>18650.38</v>
      </c>
      <c r="G60" s="92">
        <v>18650.38</v>
      </c>
    </row>
    <row r="61" spans="1:7" s="62" customFormat="1" ht="12.75" customHeight="1">
      <c r="A61" s="16" t="s">
        <v>90</v>
      </c>
      <c r="B61" s="17" t="s">
        <v>91</v>
      </c>
      <c r="C61" s="58"/>
      <c r="D61" s="59"/>
      <c r="E61" s="16"/>
      <c r="F61" s="92">
        <f>SUM(F62:F63)</f>
        <v>0</v>
      </c>
      <c r="G61" s="92">
        <f>SUM(G62:G63)</f>
        <v>0</v>
      </c>
    </row>
    <row r="62" spans="1:7" s="62" customFormat="1">
      <c r="A62" s="20" t="s">
        <v>92</v>
      </c>
      <c r="B62" s="60"/>
      <c r="C62" s="23" t="s">
        <v>93</v>
      </c>
      <c r="D62" s="61"/>
      <c r="E62" s="16"/>
      <c r="F62" s="92"/>
      <c r="G62" s="92"/>
    </row>
    <row r="63" spans="1:7" s="62" customFormat="1" ht="12.75" customHeight="1">
      <c r="A63" s="20" t="s">
        <v>94</v>
      </c>
      <c r="B63" s="22"/>
      <c r="C63" s="23" t="s">
        <v>95</v>
      </c>
      <c r="D63" s="26"/>
      <c r="E63" s="27"/>
      <c r="F63" s="92"/>
      <c r="G63" s="92"/>
    </row>
    <row r="64" spans="1:7" s="62" customFormat="1" ht="12.75" customHeight="1">
      <c r="A64" s="41" t="s">
        <v>96</v>
      </c>
      <c r="B64" s="63" t="s">
        <v>97</v>
      </c>
      <c r="C64" s="64"/>
      <c r="D64" s="65"/>
      <c r="E64" s="41" t="s">
        <v>288</v>
      </c>
      <c r="F64" s="92">
        <f>SUM(F65:F68,F69:F69)</f>
        <v>107962.94</v>
      </c>
      <c r="G64" s="92">
        <f>SUM(G65:G68,G69:G69)</f>
        <v>51474.740000000005</v>
      </c>
    </row>
    <row r="65" spans="1:7" s="62" customFormat="1" ht="12.75" customHeight="1">
      <c r="A65" s="20" t="s">
        <v>98</v>
      </c>
      <c r="B65" s="22"/>
      <c r="C65" s="23" t="s">
        <v>99</v>
      </c>
      <c r="D65" s="24"/>
      <c r="E65" s="16"/>
      <c r="F65" s="92"/>
      <c r="G65" s="92"/>
    </row>
    <row r="66" spans="1:7" s="62" customFormat="1" ht="12.75" customHeight="1">
      <c r="A66" s="20" t="s">
        <v>100</v>
      </c>
      <c r="B66" s="60"/>
      <c r="C66" s="23" t="s">
        <v>101</v>
      </c>
      <c r="D66" s="61"/>
      <c r="E66" s="16"/>
      <c r="F66" s="92"/>
      <c r="G66" s="92"/>
    </row>
    <row r="67" spans="1:7" s="62" customFormat="1">
      <c r="A67" s="20" t="s">
        <v>102</v>
      </c>
      <c r="B67" s="60"/>
      <c r="C67" s="23" t="s">
        <v>103</v>
      </c>
      <c r="D67" s="61"/>
      <c r="E67" s="16"/>
      <c r="F67" s="92">
        <v>1904.51</v>
      </c>
      <c r="G67" s="92">
        <v>1049.31</v>
      </c>
    </row>
    <row r="68" spans="1:7" s="62" customFormat="1">
      <c r="A68" s="66" t="s">
        <v>104</v>
      </c>
      <c r="B68" s="48"/>
      <c r="C68" s="23" t="s">
        <v>105</v>
      </c>
      <c r="D68" s="26"/>
      <c r="E68" s="16"/>
      <c r="F68" s="92">
        <v>39221.549999999996</v>
      </c>
      <c r="G68" s="92">
        <v>109.96000000000001</v>
      </c>
    </row>
    <row r="69" spans="1:7" s="62" customFormat="1" ht="12.75" customHeight="1">
      <c r="A69" s="20" t="s">
        <v>138</v>
      </c>
      <c r="B69" s="22"/>
      <c r="C69" s="23" t="s">
        <v>106</v>
      </c>
      <c r="D69" s="26"/>
      <c r="E69" s="27"/>
      <c r="F69" s="92">
        <f>SUM(F70,F71)</f>
        <v>66836.88</v>
      </c>
      <c r="G69" s="92">
        <f>SUM(G70,G71)</f>
        <v>50315.470000000008</v>
      </c>
    </row>
    <row r="70" spans="1:7" s="62" customFormat="1" ht="12.75" customHeight="1">
      <c r="A70" s="20" t="s">
        <v>139</v>
      </c>
      <c r="B70" s="67"/>
      <c r="C70" s="68"/>
      <c r="D70" s="69" t="s">
        <v>107</v>
      </c>
      <c r="E70" s="27"/>
      <c r="F70" s="92"/>
      <c r="G70" s="92"/>
    </row>
    <row r="71" spans="1:7" s="62" customFormat="1" ht="12.75" customHeight="1">
      <c r="A71" s="20" t="s">
        <v>140</v>
      </c>
      <c r="B71" s="67"/>
      <c r="C71" s="68"/>
      <c r="D71" s="70" t="s">
        <v>108</v>
      </c>
      <c r="E71" s="71"/>
      <c r="F71" s="92">
        <v>66836.88</v>
      </c>
      <c r="G71" s="92">
        <v>50315.470000000008</v>
      </c>
    </row>
    <row r="72" spans="1:7" s="62" customFormat="1" ht="12.75" customHeight="1">
      <c r="A72" s="10" t="s">
        <v>109</v>
      </c>
      <c r="B72" s="72" t="s">
        <v>110</v>
      </c>
      <c r="C72" s="73"/>
      <c r="D72" s="74"/>
      <c r="E72" s="75" t="s">
        <v>289</v>
      </c>
      <c r="F72" s="15">
        <f>SUM(F73,F74,F79)</f>
        <v>341.97</v>
      </c>
      <c r="G72" s="15">
        <f>SUM(G73,G74,G79)</f>
        <v>-3.0000000791574166E-2</v>
      </c>
    </row>
    <row r="73" spans="1:7" s="62" customFormat="1" ht="12.75" customHeight="1">
      <c r="A73" s="16" t="s">
        <v>111</v>
      </c>
      <c r="B73" s="17" t="s">
        <v>112</v>
      </c>
      <c r="C73" s="58"/>
      <c r="D73" s="59"/>
      <c r="F73" s="92"/>
      <c r="G73" s="92"/>
    </row>
    <row r="74" spans="1:7" s="62" customFormat="1" ht="12.75" customHeight="1">
      <c r="A74" s="16" t="s">
        <v>113</v>
      </c>
      <c r="B74" s="17" t="s">
        <v>114</v>
      </c>
      <c r="C74" s="58"/>
      <c r="D74" s="59"/>
      <c r="E74" s="16"/>
      <c r="F74" s="92">
        <f>SUM(F75:F78)</f>
        <v>0</v>
      </c>
      <c r="G74" s="92">
        <f>SUM(G75:G78)</f>
        <v>0</v>
      </c>
    </row>
    <row r="75" spans="1:7" s="62" customFormat="1" ht="12.75" customHeight="1">
      <c r="A75" s="20" t="s">
        <v>115</v>
      </c>
      <c r="B75" s="22"/>
      <c r="C75" s="23" t="s">
        <v>116</v>
      </c>
      <c r="D75" s="26"/>
      <c r="E75" s="16"/>
      <c r="F75" s="92"/>
      <c r="G75" s="92"/>
    </row>
    <row r="76" spans="1:7" s="62" customFormat="1" ht="12.75" customHeight="1">
      <c r="A76" s="20" t="s">
        <v>117</v>
      </c>
      <c r="B76" s="22"/>
      <c r="C76" s="23" t="s">
        <v>118</v>
      </c>
      <c r="D76" s="26"/>
      <c r="E76" s="16"/>
      <c r="F76" s="92"/>
      <c r="G76" s="92"/>
    </row>
    <row r="77" spans="1:7" s="62" customFormat="1" ht="12.75" customHeight="1">
      <c r="A77" s="16" t="s">
        <v>134</v>
      </c>
      <c r="B77" s="76"/>
      <c r="C77" s="76" t="s">
        <v>119</v>
      </c>
      <c r="D77" s="26"/>
      <c r="E77" s="16"/>
      <c r="F77" s="92"/>
      <c r="G77" s="92"/>
    </row>
    <row r="78" spans="1:7" s="62" customFormat="1" ht="12.75" customHeight="1">
      <c r="A78" s="16" t="s">
        <v>135</v>
      </c>
      <c r="B78" s="76"/>
      <c r="C78" s="76" t="s">
        <v>120</v>
      </c>
      <c r="D78" s="26"/>
      <c r="E78" s="16"/>
      <c r="F78" s="92"/>
      <c r="G78" s="92"/>
    </row>
    <row r="79" spans="1:7" s="62" customFormat="1" ht="12.75" customHeight="1">
      <c r="A79" s="28" t="s">
        <v>121</v>
      </c>
      <c r="B79" s="29" t="s">
        <v>122</v>
      </c>
      <c r="C79" s="30"/>
      <c r="D79" s="31"/>
      <c r="E79" s="16"/>
      <c r="F79" s="92">
        <f>SUM(F80:F81)</f>
        <v>341.97</v>
      </c>
      <c r="G79" s="92">
        <f>SUM(G80:G81)</f>
        <v>-3.0000000791574166E-2</v>
      </c>
    </row>
    <row r="80" spans="1:7" s="62" customFormat="1" ht="27" customHeight="1">
      <c r="A80" s="20" t="s">
        <v>123</v>
      </c>
      <c r="B80" s="77"/>
      <c r="C80" s="155" t="s">
        <v>124</v>
      </c>
      <c r="D80" s="156"/>
      <c r="E80" s="27"/>
      <c r="F80" s="92">
        <v>342</v>
      </c>
      <c r="G80" s="92">
        <v>-945.85000000079162</v>
      </c>
    </row>
    <row r="81" spans="1:7" s="62" customFormat="1" ht="12.75" customHeight="1">
      <c r="A81" s="41" t="s">
        <v>125</v>
      </c>
      <c r="B81" s="54"/>
      <c r="C81" s="54" t="s">
        <v>126</v>
      </c>
      <c r="D81" s="56"/>
      <c r="E81" s="16"/>
      <c r="F81" s="92">
        <v>-0.03</v>
      </c>
      <c r="G81" s="92">
        <v>945.82</v>
      </c>
    </row>
    <row r="82" spans="1:7" s="62" customFormat="1" ht="25.5" customHeight="1">
      <c r="A82" s="81" t="s">
        <v>127</v>
      </c>
      <c r="B82" s="151" t="s">
        <v>128</v>
      </c>
      <c r="C82" s="152"/>
      <c r="D82" s="153"/>
      <c r="E82" s="85"/>
      <c r="F82" s="87">
        <f>SUM(F53,F59,F72)</f>
        <v>360807.54999999993</v>
      </c>
      <c r="G82" s="87">
        <f>SUM(G53,G59,G72)</f>
        <v>318806.90999999916</v>
      </c>
    </row>
    <row r="83" spans="1:7" s="62" customFormat="1" ht="24.75" customHeight="1">
      <c r="A83" s="181" t="s">
        <v>129</v>
      </c>
      <c r="B83" s="181"/>
      <c r="C83" s="181"/>
      <c r="D83" s="181"/>
      <c r="E83" s="181"/>
      <c r="F83" s="181"/>
      <c r="G83" s="181"/>
    </row>
    <row r="84" spans="1:7" s="62" customFormat="1" ht="15.75" customHeight="1">
      <c r="A84" s="78"/>
      <c r="B84" s="78"/>
      <c r="C84" s="78"/>
      <c r="D84" s="78"/>
      <c r="E84" s="78"/>
      <c r="F84" s="78"/>
      <c r="G84" s="78"/>
    </row>
    <row r="85" spans="1:7" s="62" customFormat="1" ht="12.75" customHeight="1">
      <c r="A85" s="182" t="s">
        <v>145</v>
      </c>
      <c r="B85" s="182"/>
      <c r="C85" s="182"/>
      <c r="D85" s="182"/>
      <c r="E85" s="90"/>
      <c r="F85" s="183" t="s">
        <v>146</v>
      </c>
      <c r="G85" s="183"/>
    </row>
    <row r="86" spans="1:7" s="62" customFormat="1" ht="12.75" customHeight="1">
      <c r="A86" s="163" t="s">
        <v>130</v>
      </c>
      <c r="B86" s="163"/>
      <c r="C86" s="163"/>
      <c r="D86" s="163"/>
      <c r="E86" s="2" t="s">
        <v>131</v>
      </c>
      <c r="F86" s="184" t="s">
        <v>132</v>
      </c>
      <c r="G86" s="184"/>
    </row>
    <row r="87" spans="1:7" s="62" customFormat="1">
      <c r="A87" s="6"/>
      <c r="B87" s="6"/>
      <c r="C87" s="6"/>
      <c r="D87" s="6"/>
      <c r="E87" s="6"/>
      <c r="F87" s="6"/>
      <c r="G87" s="6"/>
    </row>
    <row r="88" spans="1:7" s="62" customFormat="1" ht="12.75" customHeight="1">
      <c r="A88" s="177" t="s">
        <v>147</v>
      </c>
      <c r="B88" s="177"/>
      <c r="C88" s="177"/>
      <c r="D88" s="177"/>
      <c r="E88" s="91"/>
      <c r="F88" s="178" t="s">
        <v>144</v>
      </c>
      <c r="G88" s="178"/>
    </row>
    <row r="89" spans="1:7" s="62" customFormat="1" ht="12.75" customHeight="1">
      <c r="A89" s="179" t="s">
        <v>133</v>
      </c>
      <c r="B89" s="179"/>
      <c r="C89" s="179"/>
      <c r="D89" s="179"/>
      <c r="E89" s="62" t="s">
        <v>131</v>
      </c>
      <c r="F89" s="180" t="s">
        <v>132</v>
      </c>
      <c r="G89" s="180"/>
    </row>
    <row r="90" spans="1:7" s="62" customFormat="1">
      <c r="A90" s="2"/>
      <c r="B90" s="2"/>
      <c r="C90" s="2"/>
      <c r="D90" s="2"/>
      <c r="E90" s="2"/>
      <c r="F90" s="2"/>
      <c r="G90" s="2"/>
    </row>
    <row r="91" spans="1:7" customFormat="1" ht="15" customHeight="1">
      <c r="A91" s="79"/>
      <c r="B91" s="79"/>
      <c r="C91" s="79"/>
      <c r="D91" s="79"/>
      <c r="E91" s="79"/>
    </row>
    <row r="92" spans="1:7" customFormat="1" ht="15" customHeight="1">
      <c r="A92" s="79"/>
      <c r="B92" s="79"/>
      <c r="C92" s="79"/>
      <c r="D92" s="79"/>
      <c r="E92" s="79"/>
    </row>
    <row r="93" spans="1:7" customFormat="1" ht="12.75" customHeight="1">
      <c r="A93" s="2"/>
      <c r="B93" s="2"/>
      <c r="C93" s="2"/>
      <c r="D93" s="2"/>
      <c r="E93" s="2"/>
      <c r="F93" s="2"/>
      <c r="G93" s="2"/>
    </row>
  </sheetData>
  <mergeCells count="30">
    <mergeCell ref="A88:D88"/>
    <mergeCell ref="F88:G88"/>
    <mergeCell ref="A89:D89"/>
    <mergeCell ref="F89:G89"/>
    <mergeCell ref="A83:G83"/>
    <mergeCell ref="A85:D85"/>
    <mergeCell ref="F85:G85"/>
    <mergeCell ref="A86:D86"/>
    <mergeCell ref="F86:G86"/>
    <mergeCell ref="B19:D19"/>
    <mergeCell ref="C48:D48"/>
    <mergeCell ref="A12:E12"/>
    <mergeCell ref="A13:G13"/>
    <mergeCell ref="A14:G14"/>
    <mergeCell ref="B82:D82"/>
    <mergeCell ref="A16:G16"/>
    <mergeCell ref="C80:D80"/>
    <mergeCell ref="A1:G1"/>
    <mergeCell ref="D2:G2"/>
    <mergeCell ref="A5:G6"/>
    <mergeCell ref="A7:G7"/>
    <mergeCell ref="A8:G8"/>
    <mergeCell ref="A10:G10"/>
    <mergeCell ref="D3:G3"/>
    <mergeCell ref="A9:G9"/>
    <mergeCell ref="B56:D56"/>
    <mergeCell ref="B57:D57"/>
    <mergeCell ref="B20:D20"/>
    <mergeCell ref="A17:G17"/>
    <mergeCell ref="D18:G18"/>
  </mergeCells>
  <phoneticPr fontId="12" type="noConversion"/>
  <printOptions horizontalCentered="1"/>
  <pageMargins left="0.55118110236220474" right="0.55118110236220474" top="0.86614173228346458" bottom="1.0236220472440944" header="0.51181102362204722" footer="0.51181102362204722"/>
  <pageSetup paperSize="9" scale="75" orientation="portrait" r:id="rId1"/>
  <headerFoot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BDF0C-38B4-43E3-9432-1E82B5E62D71}">
  <dimension ref="A1:I69"/>
  <sheetViews>
    <sheetView showGridLines="0" topLeftCell="A54" zoomScaleSheetLayoutView="100" workbookViewId="0">
      <selection activeCell="K46" sqref="K46"/>
    </sheetView>
  </sheetViews>
  <sheetFormatPr defaultColWidth="9" defaultRowHeight="12.75"/>
  <cols>
    <col min="1" max="1" width="7.42578125" style="93" customWidth="1"/>
    <col min="2" max="2" width="1.42578125" style="93" hidden="1" customWidth="1"/>
    <col min="3" max="3" width="28.140625" style="93" customWidth="1"/>
    <col min="4" max="4" width="17" style="93" customWidth="1"/>
    <col min="5" max="5" width="9" style="93" hidden="1" customWidth="1"/>
    <col min="6" max="6" width="11" style="93" customWidth="1"/>
    <col min="7" max="7" width="12.28515625" style="93" customWidth="1"/>
    <col min="8" max="8" width="13.7109375" style="93" customWidth="1"/>
    <col min="9" max="9" width="14.85546875" style="93" customWidth="1"/>
    <col min="10" max="16384" width="9" style="93"/>
  </cols>
  <sheetData>
    <row r="1" spans="1:9" ht="30" customHeight="1">
      <c r="A1" s="189"/>
      <c r="B1" s="189"/>
      <c r="C1" s="189"/>
      <c r="D1" s="189"/>
      <c r="E1" s="189"/>
      <c r="F1" s="189"/>
      <c r="G1" s="189"/>
      <c r="H1" s="189"/>
      <c r="I1" s="189"/>
    </row>
    <row r="2" spans="1:9" ht="15.75" customHeight="1">
      <c r="C2" s="190" t="s">
        <v>245</v>
      </c>
      <c r="D2" s="190"/>
      <c r="E2" s="190"/>
      <c r="F2" s="190"/>
      <c r="G2" s="190"/>
      <c r="H2" s="190"/>
      <c r="I2" s="190"/>
    </row>
    <row r="3" spans="1:9" ht="15.75" customHeight="1">
      <c r="C3" s="128" t="s">
        <v>244</v>
      </c>
      <c r="D3" s="128"/>
      <c r="E3" s="128"/>
      <c r="F3" s="128"/>
      <c r="G3" s="128"/>
      <c r="H3" s="128"/>
      <c r="I3" s="128"/>
    </row>
    <row r="4" spans="1:9" ht="4.5" customHeight="1"/>
    <row r="5" spans="1:9" ht="4.3499999999999996" customHeight="1">
      <c r="A5" s="191"/>
      <c r="B5" s="191"/>
      <c r="C5" s="191"/>
      <c r="D5" s="191"/>
      <c r="E5" s="191"/>
      <c r="F5" s="191"/>
      <c r="G5" s="191"/>
      <c r="H5" s="191"/>
      <c r="I5" s="191"/>
    </row>
    <row r="6" spans="1:9" ht="15.75" customHeight="1">
      <c r="A6" s="192" t="s">
        <v>243</v>
      </c>
      <c r="B6" s="192"/>
      <c r="C6" s="192"/>
      <c r="D6" s="192"/>
      <c r="E6" s="192"/>
      <c r="F6" s="192"/>
      <c r="G6" s="192"/>
      <c r="H6" s="192"/>
      <c r="I6" s="192"/>
    </row>
    <row r="7" spans="1:9" ht="15.75" customHeight="1">
      <c r="A7" s="193" t="s">
        <v>141</v>
      </c>
      <c r="B7" s="193"/>
      <c r="C7" s="193"/>
      <c r="D7" s="193"/>
      <c r="E7" s="193"/>
      <c r="F7" s="193"/>
      <c r="G7" s="193"/>
      <c r="H7" s="193"/>
      <c r="I7" s="193"/>
    </row>
    <row r="8" spans="1:9" ht="15" customHeight="1">
      <c r="A8" s="185" t="s">
        <v>242</v>
      </c>
      <c r="B8" s="185"/>
      <c r="C8" s="185"/>
      <c r="D8" s="185"/>
      <c r="E8" s="185"/>
      <c r="F8" s="185"/>
      <c r="G8" s="185"/>
      <c r="H8" s="185"/>
      <c r="I8" s="185"/>
    </row>
    <row r="9" spans="1:9" ht="15" customHeight="1">
      <c r="A9" s="186" t="s">
        <v>142</v>
      </c>
      <c r="B9" s="186"/>
      <c r="C9" s="186"/>
      <c r="D9" s="186"/>
      <c r="E9" s="186"/>
      <c r="F9" s="186"/>
      <c r="G9" s="186"/>
      <c r="H9" s="186"/>
      <c r="I9" s="186"/>
    </row>
    <row r="10" spans="1:9" ht="15" customHeight="1">
      <c r="A10" s="185" t="s">
        <v>241</v>
      </c>
      <c r="B10" s="185"/>
      <c r="C10" s="185"/>
      <c r="D10" s="185"/>
      <c r="E10" s="185"/>
      <c r="F10" s="185"/>
      <c r="G10" s="185"/>
      <c r="H10" s="185"/>
      <c r="I10" s="185"/>
    </row>
    <row r="11" spans="1:9" ht="10.5" customHeight="1">
      <c r="A11" s="187"/>
      <c r="B11" s="187"/>
      <c r="C11" s="187"/>
      <c r="D11" s="187"/>
      <c r="E11" s="187"/>
      <c r="F11" s="187"/>
      <c r="G11" s="187"/>
      <c r="H11" s="187"/>
      <c r="I11" s="187"/>
    </row>
    <row r="12" spans="1:9" ht="15" customHeight="1">
      <c r="A12" s="188" t="s">
        <v>240</v>
      </c>
      <c r="B12" s="188"/>
      <c r="C12" s="188"/>
      <c r="D12" s="188"/>
      <c r="E12" s="188"/>
      <c r="F12" s="188"/>
      <c r="G12" s="188"/>
      <c r="H12" s="188"/>
      <c r="I12" s="188"/>
    </row>
    <row r="13" spans="1:9" ht="3.75" customHeight="1">
      <c r="A13" s="187"/>
      <c r="B13" s="187"/>
      <c r="C13" s="187"/>
      <c r="D13" s="187"/>
      <c r="E13" s="187"/>
      <c r="F13" s="187"/>
      <c r="G13" s="187"/>
      <c r="H13" s="187"/>
      <c r="I13" s="187"/>
    </row>
    <row r="14" spans="1:9" ht="15" customHeight="1">
      <c r="A14" s="188" t="s">
        <v>143</v>
      </c>
      <c r="B14" s="188"/>
      <c r="C14" s="188"/>
      <c r="D14" s="188"/>
      <c r="E14" s="188"/>
      <c r="F14" s="188"/>
      <c r="G14" s="188"/>
      <c r="H14" s="188"/>
      <c r="I14" s="188"/>
    </row>
    <row r="15" spans="1:9" ht="7.5" customHeight="1">
      <c r="A15" s="127"/>
      <c r="B15" s="94"/>
      <c r="C15" s="94"/>
      <c r="D15" s="94"/>
      <c r="E15" s="94"/>
      <c r="F15" s="94"/>
      <c r="G15" s="94"/>
      <c r="H15" s="94"/>
      <c r="I15" s="94"/>
    </row>
    <row r="16" spans="1:9" ht="15" customHeight="1">
      <c r="A16" s="204" t="s">
        <v>278</v>
      </c>
      <c r="B16" s="204"/>
      <c r="C16" s="204"/>
      <c r="D16" s="204"/>
      <c r="E16" s="204"/>
      <c r="F16" s="204"/>
      <c r="G16" s="204"/>
      <c r="H16" s="204"/>
      <c r="I16" s="204"/>
    </row>
    <row r="17" spans="1:9" ht="13.5" customHeight="1">
      <c r="A17" s="187" t="s">
        <v>3</v>
      </c>
      <c r="B17" s="187"/>
      <c r="C17" s="187"/>
      <c r="D17" s="187"/>
      <c r="E17" s="187"/>
      <c r="F17" s="187"/>
      <c r="G17" s="187"/>
      <c r="H17" s="187"/>
      <c r="I17" s="187"/>
    </row>
    <row r="18" spans="1:9" s="94" customFormat="1" ht="15" customHeight="1">
      <c r="A18" s="205" t="s">
        <v>4</v>
      </c>
      <c r="B18" s="205"/>
      <c r="C18" s="205"/>
      <c r="D18" s="205"/>
      <c r="E18" s="205"/>
      <c r="F18" s="205"/>
      <c r="G18" s="205"/>
      <c r="H18" s="205"/>
      <c r="I18" s="205"/>
    </row>
    <row r="19" spans="1:9" s="123" customFormat="1" ht="50.1" customHeight="1">
      <c r="A19" s="194" t="s">
        <v>5</v>
      </c>
      <c r="B19" s="195"/>
      <c r="C19" s="194" t="s">
        <v>6</v>
      </c>
      <c r="D19" s="196"/>
      <c r="E19" s="196"/>
      <c r="F19" s="195"/>
      <c r="G19" s="126" t="s">
        <v>239</v>
      </c>
      <c r="H19" s="126" t="s">
        <v>238</v>
      </c>
      <c r="I19" s="126" t="s">
        <v>237</v>
      </c>
    </row>
    <row r="20" spans="1:9" s="123" customFormat="1" ht="19.5" customHeight="1">
      <c r="A20" s="125">
        <v>1</v>
      </c>
      <c r="B20" s="124"/>
      <c r="C20" s="197">
        <v>2</v>
      </c>
      <c r="D20" s="198"/>
      <c r="E20" s="198"/>
      <c r="F20" s="199"/>
      <c r="G20" s="108">
        <v>3</v>
      </c>
      <c r="H20" s="108">
        <v>4</v>
      </c>
      <c r="I20" s="108">
        <v>5</v>
      </c>
    </row>
    <row r="21" spans="1:9" ht="15.75" customHeight="1">
      <c r="A21" s="115" t="s">
        <v>10</v>
      </c>
      <c r="B21" s="114" t="s">
        <v>236</v>
      </c>
      <c r="C21" s="200" t="s">
        <v>235</v>
      </c>
      <c r="D21" s="201"/>
      <c r="E21" s="201"/>
      <c r="F21" s="202"/>
      <c r="G21" s="113" t="s">
        <v>290</v>
      </c>
      <c r="H21" s="112">
        <f>SUM(H22,H28)</f>
        <v>679548.66999999993</v>
      </c>
      <c r="I21" s="112">
        <f>SUM(I22,I28)</f>
        <v>637360.96</v>
      </c>
    </row>
    <row r="22" spans="1:9" ht="15.75" customHeight="1">
      <c r="A22" s="108" t="s">
        <v>12</v>
      </c>
      <c r="B22" s="107" t="s">
        <v>234</v>
      </c>
      <c r="C22" s="203" t="s">
        <v>234</v>
      </c>
      <c r="D22" s="173"/>
      <c r="E22" s="173"/>
      <c r="F22" s="174"/>
      <c r="G22" s="106"/>
      <c r="H22" s="116">
        <f>SUM(H23:H27)</f>
        <v>679206.66999999993</v>
      </c>
      <c r="I22" s="116">
        <f>SUM(I23:I27)</f>
        <v>637360.96</v>
      </c>
    </row>
    <row r="23" spans="1:9" ht="15.75" customHeight="1">
      <c r="A23" s="108" t="s">
        <v>14</v>
      </c>
      <c r="B23" s="107" t="s">
        <v>77</v>
      </c>
      <c r="C23" s="206" t="s">
        <v>233</v>
      </c>
      <c r="D23" s="207"/>
      <c r="E23" s="207"/>
      <c r="F23" s="208"/>
      <c r="G23" s="106"/>
      <c r="H23" s="105">
        <v>592197.17999999993</v>
      </c>
      <c r="I23" s="105">
        <v>544067.44999999995</v>
      </c>
    </row>
    <row r="24" spans="1:9" ht="15.75" customHeight="1">
      <c r="A24" s="108" t="s">
        <v>16</v>
      </c>
      <c r="B24" s="122" t="s">
        <v>232</v>
      </c>
      <c r="C24" s="209" t="s">
        <v>231</v>
      </c>
      <c r="D24" s="210"/>
      <c r="E24" s="210"/>
      <c r="F24" s="211"/>
      <c r="G24" s="106"/>
      <c r="H24" s="105">
        <v>86994.47</v>
      </c>
      <c r="I24" s="105">
        <v>93285.51</v>
      </c>
    </row>
    <row r="25" spans="1:9" ht="30" customHeight="1">
      <c r="A25" s="108" t="s">
        <v>18</v>
      </c>
      <c r="B25" s="107" t="s">
        <v>230</v>
      </c>
      <c r="C25" s="209" t="s">
        <v>229</v>
      </c>
      <c r="D25" s="210"/>
      <c r="E25" s="210"/>
      <c r="F25" s="211"/>
      <c r="G25" s="106"/>
      <c r="H25" s="105"/>
      <c r="I25" s="105"/>
    </row>
    <row r="26" spans="1:9" ht="15.75" customHeight="1">
      <c r="A26" s="108" t="s">
        <v>20</v>
      </c>
      <c r="B26" s="122" t="s">
        <v>228</v>
      </c>
      <c r="C26" s="209" t="s">
        <v>227</v>
      </c>
      <c r="D26" s="210"/>
      <c r="E26" s="210"/>
      <c r="F26" s="211"/>
      <c r="G26" s="106"/>
      <c r="H26" s="105"/>
      <c r="I26" s="105"/>
    </row>
    <row r="27" spans="1:9" ht="15.75" customHeight="1">
      <c r="A27" s="108" t="s">
        <v>226</v>
      </c>
      <c r="B27" s="122"/>
      <c r="C27" s="206" t="s">
        <v>225</v>
      </c>
      <c r="D27" s="207"/>
      <c r="E27" s="207"/>
      <c r="F27" s="208"/>
      <c r="G27" s="106"/>
      <c r="H27" s="105">
        <v>15.02</v>
      </c>
      <c r="I27" s="105">
        <v>8</v>
      </c>
    </row>
    <row r="28" spans="1:9" ht="14.25" customHeight="1">
      <c r="A28" s="119" t="s">
        <v>22</v>
      </c>
      <c r="B28" s="107" t="s">
        <v>224</v>
      </c>
      <c r="C28" s="212" t="s">
        <v>223</v>
      </c>
      <c r="D28" s="213"/>
      <c r="E28" s="213"/>
      <c r="F28" s="214"/>
      <c r="G28" s="106"/>
      <c r="H28" s="116">
        <f>SUM(H29,H33,H36,H37,H38,H39)</f>
        <v>342</v>
      </c>
      <c r="I28" s="116">
        <f>SUM(I29,I33,I36,I37,I38,I39)</f>
        <v>0</v>
      </c>
    </row>
    <row r="29" spans="1:9" ht="15.75" customHeight="1">
      <c r="A29" s="121" t="s">
        <v>24</v>
      </c>
      <c r="B29" s="118"/>
      <c r="C29" s="120" t="s">
        <v>222</v>
      </c>
      <c r="D29" s="110"/>
      <c r="E29" s="110"/>
      <c r="F29" s="109"/>
      <c r="G29" s="106"/>
      <c r="H29" s="116">
        <f>SUM(H30:H32)</f>
        <v>0</v>
      </c>
      <c r="I29" s="116">
        <f>SUM(I30:I32)</f>
        <v>0</v>
      </c>
    </row>
    <row r="30" spans="1:9" ht="15.75" customHeight="1">
      <c r="A30" s="117" t="s">
        <v>221</v>
      </c>
      <c r="B30" s="107"/>
      <c r="C30" s="111" t="s">
        <v>220</v>
      </c>
      <c r="D30" s="110"/>
      <c r="E30" s="110"/>
      <c r="F30" s="109"/>
      <c r="G30" s="106"/>
      <c r="H30" s="116"/>
      <c r="I30" s="116"/>
    </row>
    <row r="31" spans="1:9" ht="15.75" customHeight="1">
      <c r="A31" s="108" t="s">
        <v>219</v>
      </c>
      <c r="B31" s="107"/>
      <c r="C31" s="111" t="s">
        <v>218</v>
      </c>
      <c r="D31" s="110"/>
      <c r="E31" s="110"/>
      <c r="F31" s="109"/>
      <c r="G31" s="106"/>
      <c r="H31" s="116"/>
      <c r="I31" s="116"/>
    </row>
    <row r="32" spans="1:9" ht="15.75" customHeight="1">
      <c r="A32" s="119" t="s">
        <v>217</v>
      </c>
      <c r="B32" s="107"/>
      <c r="C32" s="206" t="s">
        <v>216</v>
      </c>
      <c r="D32" s="207"/>
      <c r="E32" s="207"/>
      <c r="F32" s="208"/>
      <c r="G32" s="106"/>
      <c r="H32" s="116"/>
      <c r="I32" s="116"/>
    </row>
    <row r="33" spans="1:9" ht="14.25" customHeight="1">
      <c r="A33" s="106" t="s">
        <v>26</v>
      </c>
      <c r="B33" s="118"/>
      <c r="C33" s="206" t="s">
        <v>215</v>
      </c>
      <c r="D33" s="207"/>
      <c r="E33" s="207"/>
      <c r="F33" s="208"/>
      <c r="G33" s="106"/>
      <c r="H33" s="116">
        <f>SUM(H34:H35)</f>
        <v>342</v>
      </c>
      <c r="I33" s="116">
        <f>SUM(I34:I35)</f>
        <v>0</v>
      </c>
    </row>
    <row r="34" spans="1:9" ht="30.75" customHeight="1">
      <c r="A34" s="117" t="s">
        <v>214</v>
      </c>
      <c r="B34" s="107"/>
      <c r="C34" s="206" t="s">
        <v>213</v>
      </c>
      <c r="D34" s="207"/>
      <c r="E34" s="207"/>
      <c r="F34" s="208"/>
      <c r="G34" s="106"/>
      <c r="H34" s="116">
        <v>342</v>
      </c>
      <c r="I34" s="116"/>
    </row>
    <row r="35" spans="1:9" ht="15.75" customHeight="1">
      <c r="A35" s="108" t="s">
        <v>212</v>
      </c>
      <c r="B35" s="107"/>
      <c r="C35" s="206" t="s">
        <v>211</v>
      </c>
      <c r="D35" s="207"/>
      <c r="E35" s="207"/>
      <c r="F35" s="208"/>
      <c r="G35" s="106"/>
      <c r="H35" s="116"/>
      <c r="I35" s="116"/>
    </row>
    <row r="36" spans="1:9" ht="15.75" customHeight="1">
      <c r="A36" s="108" t="s">
        <v>28</v>
      </c>
      <c r="B36" s="107"/>
      <c r="C36" s="206" t="s">
        <v>210</v>
      </c>
      <c r="D36" s="207"/>
      <c r="E36" s="207"/>
      <c r="F36" s="208"/>
      <c r="G36" s="106"/>
      <c r="H36" s="116"/>
      <c r="I36" s="116"/>
    </row>
    <row r="37" spans="1:9" ht="15.75" customHeight="1">
      <c r="A37" s="108" t="s">
        <v>30</v>
      </c>
      <c r="B37" s="107"/>
      <c r="C37" s="206" t="s">
        <v>209</v>
      </c>
      <c r="D37" s="207"/>
      <c r="E37" s="207"/>
      <c r="F37" s="208"/>
      <c r="G37" s="106"/>
      <c r="H37" s="116"/>
      <c r="I37" s="116"/>
    </row>
    <row r="38" spans="1:9" ht="15.75" customHeight="1">
      <c r="A38" s="108" t="s">
        <v>32</v>
      </c>
      <c r="B38" s="107"/>
      <c r="C38" s="206" t="s">
        <v>208</v>
      </c>
      <c r="D38" s="207"/>
      <c r="E38" s="207"/>
      <c r="F38" s="208"/>
      <c r="G38" s="106"/>
      <c r="H38" s="116"/>
      <c r="I38" s="116"/>
    </row>
    <row r="39" spans="1:9" ht="15.75" customHeight="1">
      <c r="A39" s="108" t="s">
        <v>34</v>
      </c>
      <c r="B39" s="107"/>
      <c r="C39" s="206" t="s">
        <v>207</v>
      </c>
      <c r="D39" s="207"/>
      <c r="E39" s="207"/>
      <c r="F39" s="208"/>
      <c r="G39" s="106"/>
      <c r="H39" s="116"/>
      <c r="I39" s="116"/>
    </row>
    <row r="40" spans="1:9" ht="14.25" customHeight="1">
      <c r="A40" s="115" t="s">
        <v>48</v>
      </c>
      <c r="B40" s="114" t="s">
        <v>206</v>
      </c>
      <c r="C40" s="200" t="s">
        <v>205</v>
      </c>
      <c r="D40" s="201"/>
      <c r="E40" s="201"/>
      <c r="F40" s="202"/>
      <c r="G40" s="113" t="s">
        <v>291</v>
      </c>
      <c r="H40" s="112">
        <f>SUM(H41,H44,H48,H49,H50,H51,H52,H53,H54,H55)</f>
        <v>679206.67000000016</v>
      </c>
      <c r="I40" s="112">
        <f>SUM(I41,I44,I48,I49,I50,I51,I52,I53,I54,I55)</f>
        <v>637635.93999999994</v>
      </c>
    </row>
    <row r="41" spans="1:9" ht="14.25" customHeight="1">
      <c r="A41" s="108" t="s">
        <v>204</v>
      </c>
      <c r="B41" s="107" t="s">
        <v>203</v>
      </c>
      <c r="C41" s="212" t="s">
        <v>202</v>
      </c>
      <c r="D41" s="213"/>
      <c r="E41" s="213"/>
      <c r="F41" s="214"/>
      <c r="G41" s="106"/>
      <c r="H41" s="105">
        <f>SUM(H42:H43)</f>
        <v>574225.13000000012</v>
      </c>
      <c r="I41" s="105">
        <f>SUM(I42:I43)</f>
        <v>510769.89</v>
      </c>
    </row>
    <row r="42" spans="1:9" ht="15.75" customHeight="1">
      <c r="A42" s="108" t="s">
        <v>201</v>
      </c>
      <c r="B42" s="107" t="s">
        <v>200</v>
      </c>
      <c r="C42" s="209" t="s">
        <v>199</v>
      </c>
      <c r="D42" s="210"/>
      <c r="E42" s="210"/>
      <c r="F42" s="211"/>
      <c r="G42" s="106"/>
      <c r="H42" s="105">
        <v>574225.13000000012</v>
      </c>
      <c r="I42" s="105">
        <v>510769.89</v>
      </c>
    </row>
    <row r="43" spans="1:9" ht="15.75" customHeight="1">
      <c r="A43" s="108" t="s">
        <v>198</v>
      </c>
      <c r="B43" s="107" t="s">
        <v>197</v>
      </c>
      <c r="C43" s="209" t="s">
        <v>196</v>
      </c>
      <c r="D43" s="210"/>
      <c r="E43" s="210"/>
      <c r="F43" s="211"/>
      <c r="G43" s="106"/>
      <c r="H43" s="105"/>
      <c r="I43" s="105"/>
    </row>
    <row r="44" spans="1:9" ht="14.25" customHeight="1">
      <c r="A44" s="108" t="s">
        <v>195</v>
      </c>
      <c r="B44" s="107" t="s">
        <v>194</v>
      </c>
      <c r="C44" s="203" t="s">
        <v>193</v>
      </c>
      <c r="D44" s="173"/>
      <c r="E44" s="173"/>
      <c r="F44" s="174"/>
      <c r="G44" s="106"/>
      <c r="H44" s="105">
        <f>SUM(H45:H47)</f>
        <v>85545.650000000009</v>
      </c>
      <c r="I44" s="105">
        <f>SUM(I45:I47)</f>
        <v>109396.95</v>
      </c>
    </row>
    <row r="45" spans="1:9" ht="15.75" customHeight="1">
      <c r="A45" s="108" t="s">
        <v>192</v>
      </c>
      <c r="B45" s="107" t="s">
        <v>191</v>
      </c>
      <c r="C45" s="206" t="s">
        <v>190</v>
      </c>
      <c r="D45" s="207"/>
      <c r="E45" s="207"/>
      <c r="F45" s="208"/>
      <c r="G45" s="106"/>
      <c r="H45" s="105">
        <v>85545.650000000009</v>
      </c>
      <c r="I45" s="105">
        <v>109396.95</v>
      </c>
    </row>
    <row r="46" spans="1:9" ht="15.75" customHeight="1">
      <c r="A46" s="108" t="s">
        <v>189</v>
      </c>
      <c r="B46" s="107" t="s">
        <v>188</v>
      </c>
      <c r="C46" s="206" t="s">
        <v>187</v>
      </c>
      <c r="D46" s="207"/>
      <c r="E46" s="207"/>
      <c r="F46" s="208"/>
      <c r="G46" s="106"/>
      <c r="H46" s="105"/>
      <c r="I46" s="105"/>
    </row>
    <row r="47" spans="1:9" ht="15.75" customHeight="1">
      <c r="A47" s="108" t="s">
        <v>186</v>
      </c>
      <c r="B47" s="107" t="s">
        <v>185</v>
      </c>
      <c r="C47" s="206" t="s">
        <v>184</v>
      </c>
      <c r="D47" s="207"/>
      <c r="E47" s="207"/>
      <c r="F47" s="208"/>
      <c r="G47" s="106"/>
      <c r="H47" s="105"/>
      <c r="I47" s="105"/>
    </row>
    <row r="48" spans="1:9" ht="14.25" customHeight="1">
      <c r="A48" s="108" t="s">
        <v>183</v>
      </c>
      <c r="B48" s="107" t="s">
        <v>182</v>
      </c>
      <c r="C48" s="212" t="s">
        <v>181</v>
      </c>
      <c r="D48" s="213"/>
      <c r="E48" s="213"/>
      <c r="F48" s="214"/>
      <c r="G48" s="106"/>
      <c r="H48" s="105">
        <v>19435.89</v>
      </c>
      <c r="I48" s="105">
        <v>17169.099999999999</v>
      </c>
    </row>
    <row r="49" spans="1:9" ht="14.25" customHeight="1">
      <c r="A49" s="108" t="s">
        <v>180</v>
      </c>
      <c r="B49" s="107" t="s">
        <v>179</v>
      </c>
      <c r="C49" s="203" t="s">
        <v>178</v>
      </c>
      <c r="D49" s="173"/>
      <c r="E49" s="173"/>
      <c r="F49" s="174"/>
      <c r="G49" s="106"/>
      <c r="H49" s="105"/>
      <c r="I49" s="105"/>
    </row>
    <row r="50" spans="1:9" ht="14.25" customHeight="1">
      <c r="A50" s="108" t="s">
        <v>177</v>
      </c>
      <c r="B50" s="107" t="s">
        <v>176</v>
      </c>
      <c r="C50" s="212" t="s">
        <v>175</v>
      </c>
      <c r="D50" s="213"/>
      <c r="E50" s="213"/>
      <c r="F50" s="214"/>
      <c r="G50" s="106"/>
      <c r="H50" s="105"/>
      <c r="I50" s="105">
        <v>300</v>
      </c>
    </row>
    <row r="51" spans="1:9" ht="14.25" customHeight="1">
      <c r="A51" s="108" t="s">
        <v>174</v>
      </c>
      <c r="B51" s="107" t="s">
        <v>173</v>
      </c>
      <c r="C51" s="212" t="s">
        <v>172</v>
      </c>
      <c r="D51" s="213"/>
      <c r="E51" s="213"/>
      <c r="F51" s="214"/>
      <c r="G51" s="106"/>
      <c r="H51" s="105"/>
      <c r="I51" s="105"/>
    </row>
    <row r="52" spans="1:9" ht="14.25" customHeight="1">
      <c r="A52" s="108" t="s">
        <v>171</v>
      </c>
      <c r="B52" s="107" t="s">
        <v>170</v>
      </c>
      <c r="C52" s="212" t="s">
        <v>169</v>
      </c>
      <c r="D52" s="213"/>
      <c r="E52" s="213"/>
      <c r="F52" s="214"/>
      <c r="G52" s="106"/>
      <c r="H52" s="105"/>
      <c r="I52" s="105"/>
    </row>
    <row r="53" spans="1:9" ht="25.5" customHeight="1">
      <c r="A53" s="108" t="s">
        <v>168</v>
      </c>
      <c r="B53" s="107" t="s">
        <v>167</v>
      </c>
      <c r="C53" s="212" t="s">
        <v>166</v>
      </c>
      <c r="D53" s="213"/>
      <c r="E53" s="213"/>
      <c r="F53" s="214"/>
      <c r="G53" s="106"/>
      <c r="H53" s="105"/>
      <c r="I53" s="105"/>
    </row>
    <row r="54" spans="1:9" ht="14.25" customHeight="1">
      <c r="A54" s="108" t="s">
        <v>165</v>
      </c>
      <c r="B54" s="107" t="s">
        <v>164</v>
      </c>
      <c r="C54" s="227" t="s">
        <v>163</v>
      </c>
      <c r="D54" s="228"/>
      <c r="E54" s="228"/>
      <c r="F54" s="229"/>
      <c r="G54" s="106"/>
      <c r="H54" s="105"/>
      <c r="I54" s="105"/>
    </row>
    <row r="55" spans="1:9" ht="14.65" customHeight="1">
      <c r="A55" s="108" t="s">
        <v>162</v>
      </c>
      <c r="B55" s="107"/>
      <c r="C55" s="230" t="s">
        <v>161</v>
      </c>
      <c r="D55" s="231"/>
      <c r="E55" s="231"/>
      <c r="F55" s="232"/>
      <c r="G55" s="106"/>
      <c r="H55" s="105"/>
      <c r="I55" s="105"/>
    </row>
    <row r="56" spans="1:9" ht="14.25" customHeight="1">
      <c r="A56" s="101" t="s">
        <v>50</v>
      </c>
      <c r="B56" s="100" t="s">
        <v>160</v>
      </c>
      <c r="C56" s="220" t="s">
        <v>159</v>
      </c>
      <c r="D56" s="221"/>
      <c r="E56" s="221"/>
      <c r="F56" s="222"/>
      <c r="G56" s="101"/>
      <c r="H56" s="98">
        <f>H21-H40</f>
        <v>341.99999999976717</v>
      </c>
      <c r="I56" s="98">
        <f>I21-I40</f>
        <v>-274.97999999998137</v>
      </c>
    </row>
    <row r="57" spans="1:9" ht="27" customHeight="1">
      <c r="A57" s="101" t="s">
        <v>158</v>
      </c>
      <c r="B57" s="103" t="s">
        <v>157</v>
      </c>
      <c r="C57" s="224" t="s">
        <v>156</v>
      </c>
      <c r="D57" s="225"/>
      <c r="E57" s="225"/>
      <c r="F57" s="226"/>
      <c r="G57" s="99"/>
      <c r="H57" s="98"/>
      <c r="I57" s="98"/>
    </row>
    <row r="58" spans="1:9" ht="14.25" customHeight="1">
      <c r="A58" s="101" t="s">
        <v>74</v>
      </c>
      <c r="B58" s="100" t="s">
        <v>155</v>
      </c>
      <c r="C58" s="220" t="s">
        <v>155</v>
      </c>
      <c r="D58" s="221"/>
      <c r="E58" s="221"/>
      <c r="F58" s="222"/>
      <c r="G58" s="99"/>
      <c r="H58" s="104"/>
      <c r="I58" s="104"/>
    </row>
    <row r="59" spans="1:9" ht="14.65" customHeight="1">
      <c r="A59" s="101" t="s">
        <v>86</v>
      </c>
      <c r="B59" s="103" t="s">
        <v>154</v>
      </c>
      <c r="C59" s="217" t="s">
        <v>154</v>
      </c>
      <c r="D59" s="218"/>
      <c r="E59" s="218"/>
      <c r="F59" s="219"/>
      <c r="G59" s="99"/>
      <c r="H59" s="102"/>
      <c r="I59" s="102"/>
    </row>
    <row r="60" spans="1:9" ht="14.25" customHeight="1">
      <c r="A60" s="101" t="s">
        <v>109</v>
      </c>
      <c r="B60" s="100" t="s">
        <v>153</v>
      </c>
      <c r="C60" s="220" t="s">
        <v>153</v>
      </c>
      <c r="D60" s="221"/>
      <c r="E60" s="221"/>
      <c r="F60" s="222"/>
      <c r="G60" s="99"/>
      <c r="H60" s="98">
        <f>SUM(H56,H57,H58,H59)</f>
        <v>341.99999999976717</v>
      </c>
      <c r="I60" s="98">
        <f>SUM(I56,I57,I58,I59)</f>
        <v>-274.97999999998137</v>
      </c>
    </row>
    <row r="61" spans="1:9" ht="11.65" customHeight="1">
      <c r="A61" s="223" t="s">
        <v>152</v>
      </c>
      <c r="B61" s="223"/>
      <c r="C61" s="223"/>
      <c r="D61" s="223"/>
      <c r="E61" s="223"/>
      <c r="F61" s="223"/>
      <c r="G61" s="223"/>
      <c r="H61" s="223"/>
      <c r="I61" s="223"/>
    </row>
    <row r="62" spans="1:9" ht="24" customHeight="1">
      <c r="A62" s="235" t="s">
        <v>279</v>
      </c>
      <c r="B62" s="235"/>
      <c r="C62" s="235"/>
      <c r="D62" s="235"/>
      <c r="E62" s="235"/>
      <c r="F62" s="235"/>
      <c r="G62" s="97"/>
      <c r="H62" s="216" t="s">
        <v>151</v>
      </c>
      <c r="I62" s="216"/>
    </row>
    <row r="63" spans="1:9" s="94" customFormat="1" ht="18.75" customHeight="1">
      <c r="A63" s="233" t="s">
        <v>150</v>
      </c>
      <c r="B63" s="233"/>
      <c r="C63" s="233"/>
      <c r="D63" s="233"/>
      <c r="E63" s="233"/>
      <c r="F63" s="233"/>
      <c r="G63" s="95" t="s">
        <v>131</v>
      </c>
      <c r="H63" s="234" t="s">
        <v>132</v>
      </c>
      <c r="I63" s="234"/>
    </row>
    <row r="64" spans="1:9" s="94" customFormat="1" ht="15" customHeight="1">
      <c r="A64" s="215" t="s">
        <v>147</v>
      </c>
      <c r="B64" s="215"/>
      <c r="C64" s="215"/>
      <c r="D64" s="215"/>
      <c r="E64" s="215"/>
      <c r="F64" s="215"/>
      <c r="G64" s="96"/>
      <c r="H64" s="216" t="s">
        <v>144</v>
      </c>
      <c r="I64" s="216"/>
    </row>
    <row r="65" spans="1:9" s="94" customFormat="1" ht="15" customHeight="1">
      <c r="A65" s="233" t="s">
        <v>149</v>
      </c>
      <c r="B65" s="233"/>
      <c r="C65" s="233"/>
      <c r="D65" s="233"/>
      <c r="E65" s="233"/>
      <c r="F65" s="233"/>
      <c r="G65" s="95" t="s">
        <v>148</v>
      </c>
      <c r="H65" s="234" t="s">
        <v>132</v>
      </c>
      <c r="I65" s="234"/>
    </row>
    <row r="66" spans="1:9" hidden="1"/>
    <row r="67" spans="1:9" customFormat="1" ht="11.25" customHeight="1">
      <c r="A67" s="79"/>
      <c r="B67" s="79"/>
      <c r="C67" s="79"/>
      <c r="D67" s="79"/>
      <c r="E67" s="79"/>
    </row>
    <row r="68" spans="1:9" customFormat="1" ht="6" customHeight="1">
      <c r="A68" s="79"/>
      <c r="B68" s="79"/>
      <c r="C68" s="79"/>
      <c r="D68" s="79"/>
      <c r="E68" s="79"/>
    </row>
    <row r="69" spans="1:9" customFormat="1" ht="12" customHeight="1">
      <c r="A69" s="2"/>
      <c r="B69" s="2"/>
      <c r="C69" s="2"/>
      <c r="D69" s="2"/>
      <c r="E69" s="2"/>
      <c r="F69" s="2"/>
      <c r="G69" s="2"/>
      <c r="H69" s="2"/>
      <c r="I69" s="2"/>
    </row>
  </sheetData>
  <mergeCells count="64">
    <mergeCell ref="A65:F65"/>
    <mergeCell ref="H65:I65"/>
    <mergeCell ref="A62:F62"/>
    <mergeCell ref="H62:I62"/>
    <mergeCell ref="A63:F63"/>
    <mergeCell ref="H63:I63"/>
    <mergeCell ref="C56:F56"/>
    <mergeCell ref="C57:F57"/>
    <mergeCell ref="C58:F58"/>
    <mergeCell ref="C53:F53"/>
    <mergeCell ref="C54:F54"/>
    <mergeCell ref="C55:F55"/>
    <mergeCell ref="A64:F64"/>
    <mergeCell ref="H64:I64"/>
    <mergeCell ref="C59:F59"/>
    <mergeCell ref="C60:F60"/>
    <mergeCell ref="A61:I61"/>
    <mergeCell ref="C49:F49"/>
    <mergeCell ref="C50:F50"/>
    <mergeCell ref="C51:F51"/>
    <mergeCell ref="C52:F52"/>
    <mergeCell ref="C43:F43"/>
    <mergeCell ref="C44:F44"/>
    <mergeCell ref="C45:F45"/>
    <mergeCell ref="C46:F46"/>
    <mergeCell ref="C47:F47"/>
    <mergeCell ref="C34:F34"/>
    <mergeCell ref="C35:F35"/>
    <mergeCell ref="C36:F36"/>
    <mergeCell ref="C37:F37"/>
    <mergeCell ref="C48:F48"/>
    <mergeCell ref="C38:F38"/>
    <mergeCell ref="C39:F39"/>
    <mergeCell ref="C40:F40"/>
    <mergeCell ref="C41:F41"/>
    <mergeCell ref="C42:F42"/>
    <mergeCell ref="C32:F32"/>
    <mergeCell ref="C33:F33"/>
    <mergeCell ref="C23:F23"/>
    <mergeCell ref="C24:F24"/>
    <mergeCell ref="C25:F25"/>
    <mergeCell ref="C26:F26"/>
    <mergeCell ref="C27:F27"/>
    <mergeCell ref="C28:F28"/>
    <mergeCell ref="A13:I13"/>
    <mergeCell ref="A14:I14"/>
    <mergeCell ref="A16:I16"/>
    <mergeCell ref="A17:I17"/>
    <mergeCell ref="A18:I18"/>
    <mergeCell ref="A19:B19"/>
    <mergeCell ref="C19:F19"/>
    <mergeCell ref="C20:F20"/>
    <mergeCell ref="C21:F21"/>
    <mergeCell ref="C22:F22"/>
    <mergeCell ref="A1:I1"/>
    <mergeCell ref="C2:I2"/>
    <mergeCell ref="A5:I5"/>
    <mergeCell ref="A6:I6"/>
    <mergeCell ref="A7:I7"/>
    <mergeCell ref="A8:I8"/>
    <mergeCell ref="A9:I9"/>
    <mergeCell ref="A10:I10"/>
    <mergeCell ref="A11:I11"/>
    <mergeCell ref="A12:I12"/>
  </mergeCells>
  <printOptions horizontalCentered="1"/>
  <pageMargins left="1.1811023622047245" right="0.39370078740157483" top="0.78740157480314965" bottom="0.39370078740157483" header="0.51181102362204722" footer="0.51181102362204722"/>
  <pageSetup paperSize="9" scale="70" orientation="portrait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B23C-A3F0-4036-B4F3-FCBAA4C403AE}">
  <dimension ref="A1:M29"/>
  <sheetViews>
    <sheetView showGridLines="0" tabSelected="1" topLeftCell="A7" zoomScaleNormal="80" zoomScaleSheetLayoutView="75" workbookViewId="0">
      <selection activeCell="I16" sqref="I16"/>
    </sheetView>
  </sheetViews>
  <sheetFormatPr defaultRowHeight="15"/>
  <cols>
    <col min="1" max="1" width="6" style="130" customWidth="1"/>
    <col min="2" max="2" width="32.85546875" style="129" customWidth="1"/>
    <col min="3" max="10" width="15.7109375" style="129" customWidth="1"/>
    <col min="11" max="11" width="13.140625" style="129" customWidth="1"/>
    <col min="12" max="13" width="15.7109375" style="129" customWidth="1"/>
    <col min="14" max="16384" width="9.140625" style="129"/>
  </cols>
  <sheetData>
    <row r="1" spans="1:13">
      <c r="I1" s="146"/>
      <c r="J1" s="146"/>
      <c r="K1" s="146"/>
    </row>
    <row r="2" spans="1:13">
      <c r="I2" s="129" t="s">
        <v>277</v>
      </c>
    </row>
    <row r="3" spans="1:13">
      <c r="I3" s="129" t="s">
        <v>276</v>
      </c>
    </row>
    <row r="5" spans="1:13">
      <c r="A5" s="148" t="s">
        <v>275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</row>
    <row r="6" spans="1:13">
      <c r="A6" s="148" t="s">
        <v>274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</row>
    <row r="8" spans="1:13">
      <c r="A8" s="148" t="s">
        <v>273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</row>
    <row r="10" spans="1:13">
      <c r="A10" s="147" t="s">
        <v>5</v>
      </c>
      <c r="B10" s="147" t="s">
        <v>272</v>
      </c>
      <c r="C10" s="147" t="s">
        <v>271</v>
      </c>
      <c r="D10" s="147" t="s">
        <v>270</v>
      </c>
      <c r="E10" s="147"/>
      <c r="F10" s="147"/>
      <c r="G10" s="147"/>
      <c r="H10" s="147"/>
      <c r="I10" s="147"/>
      <c r="J10" s="150"/>
      <c r="K10" s="150"/>
      <c r="L10" s="147"/>
      <c r="M10" s="147" t="s">
        <v>269</v>
      </c>
    </row>
    <row r="11" spans="1:13" ht="123" customHeight="1">
      <c r="A11" s="147"/>
      <c r="B11" s="147"/>
      <c r="C11" s="147"/>
      <c r="D11" s="137" t="s">
        <v>268</v>
      </c>
      <c r="E11" s="137" t="s">
        <v>267</v>
      </c>
      <c r="F11" s="137" t="s">
        <v>266</v>
      </c>
      <c r="G11" s="137" t="s">
        <v>265</v>
      </c>
      <c r="H11" s="137" t="s">
        <v>264</v>
      </c>
      <c r="I11" s="145" t="s">
        <v>263</v>
      </c>
      <c r="J11" s="137" t="s">
        <v>262</v>
      </c>
      <c r="K11" s="137" t="s">
        <v>261</v>
      </c>
      <c r="L11" s="144" t="s">
        <v>260</v>
      </c>
      <c r="M11" s="147"/>
    </row>
    <row r="12" spans="1:13">
      <c r="A12" s="142">
        <v>1</v>
      </c>
      <c r="B12" s="142">
        <v>2</v>
      </c>
      <c r="C12" s="142">
        <v>3</v>
      </c>
      <c r="D12" s="142">
        <v>4</v>
      </c>
      <c r="E12" s="142">
        <v>5</v>
      </c>
      <c r="F12" s="142">
        <v>6</v>
      </c>
      <c r="G12" s="142">
        <v>7</v>
      </c>
      <c r="H12" s="142">
        <v>8</v>
      </c>
      <c r="I12" s="142">
        <v>9</v>
      </c>
      <c r="J12" s="142">
        <v>10</v>
      </c>
      <c r="K12" s="143" t="s">
        <v>259</v>
      </c>
      <c r="L12" s="142">
        <v>12</v>
      </c>
      <c r="M12" s="142">
        <v>13</v>
      </c>
    </row>
    <row r="13" spans="1:13" ht="71.25">
      <c r="A13" s="137" t="s">
        <v>10</v>
      </c>
      <c r="B13" s="136" t="s">
        <v>258</v>
      </c>
      <c r="C13" s="135">
        <f t="shared" ref="C13:L13" si="0">SUM(C14:C15)</f>
        <v>81280.040000000008</v>
      </c>
      <c r="D13" s="135">
        <f t="shared" si="0"/>
        <v>532388.4</v>
      </c>
      <c r="E13" s="135">
        <f t="shared" si="0"/>
        <v>0</v>
      </c>
      <c r="F13" s="135">
        <f t="shared" si="0"/>
        <v>0</v>
      </c>
      <c r="G13" s="135">
        <f t="shared" si="0"/>
        <v>0</v>
      </c>
      <c r="H13" s="135">
        <f t="shared" si="0"/>
        <v>0</v>
      </c>
      <c r="I13" s="135">
        <f t="shared" si="0"/>
        <v>-534010.09</v>
      </c>
      <c r="J13" s="135">
        <f t="shared" si="0"/>
        <v>0</v>
      </c>
      <c r="K13" s="135">
        <f t="shared" si="0"/>
        <v>0</v>
      </c>
      <c r="L13" s="135">
        <f t="shared" si="0"/>
        <v>0</v>
      </c>
      <c r="M13" s="135">
        <f t="shared" ref="M13:M25" si="1">SUM(C13:L13)</f>
        <v>79658.350000000093</v>
      </c>
    </row>
    <row r="14" spans="1:13" ht="15" customHeight="1">
      <c r="A14" s="141" t="s">
        <v>12</v>
      </c>
      <c r="B14" s="140" t="s">
        <v>250</v>
      </c>
      <c r="C14" s="139">
        <v>81027.44</v>
      </c>
      <c r="D14" s="139"/>
      <c r="E14" s="139">
        <v>20359.150000000001</v>
      </c>
      <c r="F14" s="139"/>
      <c r="G14" s="139"/>
      <c r="H14" s="139"/>
      <c r="I14" s="139">
        <v>-22641.59</v>
      </c>
      <c r="J14" s="139"/>
      <c r="K14" s="139"/>
      <c r="L14" s="139"/>
      <c r="M14" s="138">
        <f t="shared" si="1"/>
        <v>78745</v>
      </c>
    </row>
    <row r="15" spans="1:13" ht="15" customHeight="1">
      <c r="A15" s="141" t="s">
        <v>22</v>
      </c>
      <c r="B15" s="140" t="s">
        <v>248</v>
      </c>
      <c r="C15" s="139">
        <v>252.6</v>
      </c>
      <c r="D15" s="139">
        <v>532388.4</v>
      </c>
      <c r="E15" s="139">
        <v>-20359.150000000001</v>
      </c>
      <c r="F15" s="139"/>
      <c r="G15" s="139"/>
      <c r="H15" s="139"/>
      <c r="I15" s="139">
        <v>-511368.5</v>
      </c>
      <c r="J15" s="139"/>
      <c r="K15" s="139"/>
      <c r="L15" s="139"/>
      <c r="M15" s="138">
        <f t="shared" si="1"/>
        <v>913.34999999997672</v>
      </c>
    </row>
    <row r="16" spans="1:13" ht="74.25" customHeight="1">
      <c r="A16" s="137" t="s">
        <v>48</v>
      </c>
      <c r="B16" s="136" t="s">
        <v>257</v>
      </c>
      <c r="C16" s="135">
        <f t="shared" ref="C16:L16" si="2">SUM(C17:C18)</f>
        <v>167136.72</v>
      </c>
      <c r="D16" s="135">
        <f t="shared" si="2"/>
        <v>75304.59</v>
      </c>
      <c r="E16" s="135">
        <f t="shared" si="2"/>
        <v>0</v>
      </c>
      <c r="F16" s="135">
        <f t="shared" si="2"/>
        <v>0</v>
      </c>
      <c r="G16" s="135">
        <f t="shared" si="2"/>
        <v>0</v>
      </c>
      <c r="H16" s="135">
        <f t="shared" si="2"/>
        <v>0</v>
      </c>
      <c r="I16" s="135">
        <f t="shared" si="2"/>
        <v>-88497.44</v>
      </c>
      <c r="J16" s="135">
        <f t="shared" si="2"/>
        <v>0</v>
      </c>
      <c r="K16" s="135">
        <f t="shared" si="2"/>
        <v>0</v>
      </c>
      <c r="L16" s="135">
        <f t="shared" si="2"/>
        <v>0</v>
      </c>
      <c r="M16" s="135">
        <f t="shared" si="1"/>
        <v>153943.87</v>
      </c>
    </row>
    <row r="17" spans="1:13" ht="15" customHeight="1">
      <c r="A17" s="141" t="s">
        <v>256</v>
      </c>
      <c r="B17" s="140" t="s">
        <v>250</v>
      </c>
      <c r="C17" s="139">
        <v>167136.72</v>
      </c>
      <c r="D17" s="139">
        <v>983.42</v>
      </c>
      <c r="E17" s="139"/>
      <c r="F17" s="139"/>
      <c r="G17" s="139"/>
      <c r="H17" s="139"/>
      <c r="I17" s="139">
        <v>-18654.580000000002</v>
      </c>
      <c r="J17" s="139"/>
      <c r="K17" s="139"/>
      <c r="L17" s="139"/>
      <c r="M17" s="138">
        <f t="shared" si="1"/>
        <v>149465.56</v>
      </c>
    </row>
    <row r="18" spans="1:13" ht="15" customHeight="1">
      <c r="A18" s="141" t="s">
        <v>255</v>
      </c>
      <c r="B18" s="140" t="s">
        <v>248</v>
      </c>
      <c r="C18" s="139"/>
      <c r="D18" s="139">
        <v>74321.17</v>
      </c>
      <c r="E18" s="139"/>
      <c r="F18" s="139"/>
      <c r="G18" s="139"/>
      <c r="H18" s="139"/>
      <c r="I18" s="139">
        <v>-69842.86</v>
      </c>
      <c r="J18" s="139"/>
      <c r="K18" s="139"/>
      <c r="L18" s="139"/>
      <c r="M18" s="138">
        <f t="shared" si="1"/>
        <v>4478.3099999999977</v>
      </c>
    </row>
    <row r="19" spans="1:13" ht="114.75" customHeight="1">
      <c r="A19" s="137" t="s">
        <v>50</v>
      </c>
      <c r="B19" s="136" t="s">
        <v>254</v>
      </c>
      <c r="C19" s="135">
        <f t="shared" ref="C19:L19" si="3">SUM(C20:C21)</f>
        <v>0</v>
      </c>
      <c r="D19" s="135">
        <f t="shared" si="3"/>
        <v>0</v>
      </c>
      <c r="E19" s="135">
        <f t="shared" si="3"/>
        <v>0</v>
      </c>
      <c r="F19" s="135">
        <f t="shared" si="3"/>
        <v>0</v>
      </c>
      <c r="G19" s="135">
        <f t="shared" si="3"/>
        <v>0</v>
      </c>
      <c r="H19" s="135">
        <f t="shared" si="3"/>
        <v>0</v>
      </c>
      <c r="I19" s="135">
        <f t="shared" si="3"/>
        <v>0</v>
      </c>
      <c r="J19" s="135">
        <f t="shared" si="3"/>
        <v>0</v>
      </c>
      <c r="K19" s="135">
        <f t="shared" si="3"/>
        <v>0</v>
      </c>
      <c r="L19" s="135">
        <f t="shared" si="3"/>
        <v>0</v>
      </c>
      <c r="M19" s="135">
        <f t="shared" si="1"/>
        <v>0</v>
      </c>
    </row>
    <row r="20" spans="1:13" ht="15" customHeight="1">
      <c r="A20" s="141" t="s">
        <v>52</v>
      </c>
      <c r="B20" s="140" t="s">
        <v>250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8">
        <f t="shared" si="1"/>
        <v>0</v>
      </c>
    </row>
    <row r="21" spans="1:13" ht="15" customHeight="1">
      <c r="A21" s="141" t="s">
        <v>253</v>
      </c>
      <c r="B21" s="140" t="s">
        <v>248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8">
        <f t="shared" si="1"/>
        <v>0</v>
      </c>
    </row>
    <row r="22" spans="1:13" ht="15" customHeight="1">
      <c r="A22" s="137" t="s">
        <v>72</v>
      </c>
      <c r="B22" s="136" t="s">
        <v>252</v>
      </c>
      <c r="C22" s="135">
        <f t="shared" ref="C22:L22" si="4">SUM(C23:C24)</f>
        <v>265.06</v>
      </c>
      <c r="D22" s="135">
        <f t="shared" si="4"/>
        <v>0</v>
      </c>
      <c r="E22" s="135">
        <f t="shared" si="4"/>
        <v>0</v>
      </c>
      <c r="F22" s="135">
        <f t="shared" si="4"/>
        <v>0</v>
      </c>
      <c r="G22" s="135">
        <f t="shared" si="4"/>
        <v>0</v>
      </c>
      <c r="H22" s="135">
        <f t="shared" si="4"/>
        <v>0</v>
      </c>
      <c r="I22" s="135">
        <f t="shared" si="4"/>
        <v>-15.02</v>
      </c>
      <c r="J22" s="135">
        <f t="shared" si="4"/>
        <v>0</v>
      </c>
      <c r="K22" s="135">
        <f t="shared" si="4"/>
        <v>0</v>
      </c>
      <c r="L22" s="135">
        <f t="shared" si="4"/>
        <v>0</v>
      </c>
      <c r="M22" s="135">
        <f t="shared" si="1"/>
        <v>250.04</v>
      </c>
    </row>
    <row r="23" spans="1:13" ht="15" customHeight="1">
      <c r="A23" s="141" t="s">
        <v>251</v>
      </c>
      <c r="B23" s="140" t="s">
        <v>250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8">
        <f t="shared" si="1"/>
        <v>0</v>
      </c>
    </row>
    <row r="24" spans="1:13" ht="15" customHeight="1">
      <c r="A24" s="141" t="s">
        <v>249</v>
      </c>
      <c r="B24" s="140" t="s">
        <v>248</v>
      </c>
      <c r="C24" s="139">
        <v>265.06</v>
      </c>
      <c r="D24" s="139"/>
      <c r="E24" s="139"/>
      <c r="F24" s="139"/>
      <c r="G24" s="139"/>
      <c r="H24" s="139"/>
      <c r="I24" s="139">
        <v>-15.02</v>
      </c>
      <c r="J24" s="139"/>
      <c r="K24" s="139"/>
      <c r="L24" s="139"/>
      <c r="M24" s="138">
        <f t="shared" si="1"/>
        <v>250.04</v>
      </c>
    </row>
    <row r="25" spans="1:13" ht="15" customHeight="1">
      <c r="A25" s="137" t="s">
        <v>74</v>
      </c>
      <c r="B25" s="136" t="s">
        <v>247</v>
      </c>
      <c r="C25" s="135">
        <f t="shared" ref="C25:L25" si="5">SUM(C13,C16,C19,C22)</f>
        <v>248681.82</v>
      </c>
      <c r="D25" s="135">
        <f t="shared" si="5"/>
        <v>607692.99</v>
      </c>
      <c r="E25" s="135">
        <f t="shared" si="5"/>
        <v>0</v>
      </c>
      <c r="F25" s="135">
        <f t="shared" si="5"/>
        <v>0</v>
      </c>
      <c r="G25" s="135">
        <f t="shared" si="5"/>
        <v>0</v>
      </c>
      <c r="H25" s="135">
        <f t="shared" si="5"/>
        <v>0</v>
      </c>
      <c r="I25" s="135">
        <f t="shared" si="5"/>
        <v>-622522.55000000005</v>
      </c>
      <c r="J25" s="135">
        <f t="shared" si="5"/>
        <v>0</v>
      </c>
      <c r="K25" s="135">
        <f t="shared" si="5"/>
        <v>0</v>
      </c>
      <c r="L25" s="135">
        <f t="shared" si="5"/>
        <v>0</v>
      </c>
      <c r="M25" s="135">
        <f t="shared" si="1"/>
        <v>233852.26</v>
      </c>
    </row>
    <row r="26" spans="1:13">
      <c r="A26" s="134" t="s">
        <v>246</v>
      </c>
    </row>
    <row r="27" spans="1:13" s="131" customFormat="1" ht="15" customHeight="1">
      <c r="A27" s="133"/>
      <c r="B27" s="133"/>
      <c r="C27" s="133"/>
      <c r="D27" s="133"/>
      <c r="E27" s="133"/>
    </row>
    <row r="28" spans="1:13" s="131" customFormat="1" ht="15" customHeight="1">
      <c r="A28" s="133"/>
      <c r="B28" s="133"/>
      <c r="C28" s="133"/>
      <c r="D28" s="133"/>
      <c r="E28" s="133"/>
    </row>
    <row r="29" spans="1:13" s="131" customFormat="1" ht="12.75" customHeight="1">
      <c r="A29" s="132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</row>
  </sheetData>
  <mergeCells count="8">
    <mergeCell ref="M10:M11"/>
    <mergeCell ref="A5:M5"/>
    <mergeCell ref="A6:M6"/>
    <mergeCell ref="A8:M8"/>
    <mergeCell ref="A10:A11"/>
    <mergeCell ref="B10:B11"/>
    <mergeCell ref="C10:C11"/>
    <mergeCell ref="D10:L10"/>
  </mergeCells>
  <printOptions horizontalCentered="1"/>
  <pageMargins left="0.35433070866141736" right="0.35433070866141736" top="0.7" bottom="0.64" header="0.51181102362204722" footer="0.51181102362204722"/>
  <pageSetup paperSize="9" scale="63" fitToHeight="2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3</vt:i4>
      </vt:variant>
    </vt:vector>
  </HeadingPairs>
  <TitlesOfParts>
    <vt:vector size="6" baseType="lpstr">
      <vt:lpstr>FBA</vt:lpstr>
      <vt:lpstr>VRA</vt:lpstr>
      <vt:lpstr>4 priedas</vt:lpstr>
      <vt:lpstr>'4 priedas'!Print_Titles</vt:lpstr>
      <vt:lpstr>FBA!Print_Titles</vt:lpstr>
      <vt:lpstr>VRA!Print_Titles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Diana Kuzminskiene</dc:creator>
  <cp:lastModifiedBy>Diana Kuzminskiene</cp:lastModifiedBy>
  <cp:lastPrinted>2026-07-15T13:49:00Z</cp:lastPrinted>
  <dcterms:created xsi:type="dcterms:W3CDTF">2009-07-20T14:30:53Z</dcterms:created>
  <dcterms:modified xsi:type="dcterms:W3CDTF">2026-07-15T13:49:06Z</dcterms:modified>
</cp:coreProperties>
</file>