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SPT\KRSPT finansinės ataskaitos\2026 m\I ketv\"/>
    </mc:Choice>
  </mc:AlternateContent>
  <xr:revisionPtr revIDLastSave="0" documentId="13_ncr:1_{9CECA66E-AD53-4295-83BF-82A7812798ED}" xr6:coauthVersionLast="47" xr6:coauthVersionMax="47" xr10:uidLastSave="{00000000-0000-0000-0000-000000000000}"/>
  <bookViews>
    <workbookView xWindow="-120" yWindow="-120" windowWidth="21840" windowHeight="13020" xr2:uid="{C628AF13-17CE-4C9E-9C24-A99D07EE1246}"/>
  </bookViews>
  <sheets>
    <sheet name="FBA" sheetId="1" r:id="rId1"/>
    <sheet name="VRA" sheetId="2" r:id="rId2"/>
    <sheet name="4 priedas" sheetId="3" r:id="rId3"/>
  </sheets>
  <definedNames>
    <definedName name="_xlnm.Print_Titles" localSheetId="2">'4 priedas'!$8:$10</definedName>
    <definedName name="_xlnm.Print_Titles" localSheetId="0">FBA!$19:$19</definedName>
    <definedName name="_xlnm.Print_Titles" localSheetId="1">VRA!$19:$19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D11" i="3"/>
  <c r="E11" i="3"/>
  <c r="F11" i="3"/>
  <c r="G11" i="3"/>
  <c r="H11" i="3"/>
  <c r="I11" i="3"/>
  <c r="J11" i="3"/>
  <c r="K11" i="3"/>
  <c r="K23" i="3" s="1"/>
  <c r="L11" i="3"/>
  <c r="L23" i="3" s="1"/>
  <c r="M11" i="3"/>
  <c r="M12" i="3"/>
  <c r="M13" i="3"/>
  <c r="C14" i="3"/>
  <c r="D14" i="3"/>
  <c r="E14" i="3"/>
  <c r="F14" i="3"/>
  <c r="G14" i="3"/>
  <c r="H14" i="3"/>
  <c r="I14" i="3"/>
  <c r="J14" i="3"/>
  <c r="K14" i="3"/>
  <c r="L14" i="3"/>
  <c r="M14" i="3"/>
  <c r="M15" i="3"/>
  <c r="M16" i="3"/>
  <c r="C17" i="3"/>
  <c r="D17" i="3"/>
  <c r="M17" i="3" s="1"/>
  <c r="E17" i="3"/>
  <c r="F17" i="3"/>
  <c r="G17" i="3"/>
  <c r="H17" i="3"/>
  <c r="I17" i="3"/>
  <c r="J17" i="3"/>
  <c r="K17" i="3"/>
  <c r="L17" i="3"/>
  <c r="M18" i="3"/>
  <c r="M19" i="3"/>
  <c r="C20" i="3"/>
  <c r="M20" i="3" s="1"/>
  <c r="D20" i="3"/>
  <c r="E20" i="3"/>
  <c r="F20" i="3"/>
  <c r="G20" i="3"/>
  <c r="H20" i="3"/>
  <c r="I20" i="3"/>
  <c r="J20" i="3"/>
  <c r="K20" i="3"/>
  <c r="L20" i="3"/>
  <c r="M21" i="3"/>
  <c r="M22" i="3"/>
  <c r="C23" i="3"/>
  <c r="D23" i="3"/>
  <c r="E23" i="3"/>
  <c r="F23" i="3"/>
  <c r="G23" i="3"/>
  <c r="H23" i="3"/>
  <c r="I23" i="3"/>
  <c r="J23" i="3"/>
  <c r="M23" i="3" l="1"/>
  <c r="I44" i="2"/>
  <c r="H22" i="2"/>
  <c r="I22" i="2"/>
  <c r="H29" i="2"/>
  <c r="I29" i="2"/>
  <c r="H33" i="2"/>
  <c r="I33" i="2"/>
  <c r="H41" i="2"/>
  <c r="I41" i="2"/>
  <c r="H44" i="2"/>
  <c r="H40" i="2" s="1"/>
  <c r="I28" i="2" l="1"/>
  <c r="H28" i="2"/>
  <c r="I40" i="2"/>
  <c r="I21" i="2"/>
  <c r="H21" i="2"/>
  <c r="H56" i="2" s="1"/>
  <c r="H60" i="2" s="1"/>
  <c r="F69" i="1"/>
  <c r="F64" i="1"/>
  <c r="G69" i="1"/>
  <c r="G64" i="1" s="1"/>
  <c r="G79" i="1"/>
  <c r="G72" i="1" s="1"/>
  <c r="F79" i="1"/>
  <c r="G74" i="1"/>
  <c r="F74" i="1"/>
  <c r="G61" i="1"/>
  <c r="F61" i="1"/>
  <c r="G53" i="1"/>
  <c r="F53" i="1"/>
  <c r="G44" i="1"/>
  <c r="G41" i="1" s="1"/>
  <c r="F44" i="1"/>
  <c r="F41" i="1"/>
  <c r="G27" i="1"/>
  <c r="F27" i="1"/>
  <c r="G22" i="1"/>
  <c r="F22" i="1"/>
  <c r="F21" i="1" s="1"/>
  <c r="F52" i="1" s="1"/>
  <c r="I56" i="2" l="1"/>
  <c r="I60" i="2" s="1"/>
  <c r="G59" i="1"/>
  <c r="G82" i="1" s="1"/>
  <c r="F72" i="1"/>
  <c r="G21" i="1"/>
  <c r="G52" i="1" s="1"/>
  <c r="F59" i="1"/>
  <c r="F8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F37" authorId="0" shapeId="0" xr:uid="{129A8023-4851-4563-944B-5EA275EDA9FB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7" authorId="0" shapeId="0" xr:uid="{95B20805-7338-4442-90AB-A8027D6705DC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F38" authorId="0" shapeId="0" xr:uid="{2F87488A-207A-4E43-9CF4-A1DB3A2A8CF1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F63" authorId="0" shapeId="0" xr:uid="{3FAF37E3-62F1-4093-889E-953651845962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F68" authorId="0" shapeId="0" xr:uid="{15BC5AF9-3886-42EA-880D-D6BF2C901176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H23" authorId="0" shapeId="0" xr:uid="{307C4C68-80EA-4BFA-B5C3-C5545FE011F3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H24" authorId="0" shapeId="0" xr:uid="{6DA4564F-D4F9-42E2-948C-A441A1041748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H25" authorId="0" shapeId="0" xr:uid="{32C88327-1C55-4970-8EB8-233E33E2B9C3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H26" authorId="0" shapeId="0" xr:uid="{6D062832-B209-4745-8149-3A6ED2AB9ED1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H27" authorId="0" shapeId="0" xr:uid="{15BFE350-20A3-4501-A0AB-B60A2E06109E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H41" authorId="0" shapeId="0" xr:uid="{6403E9C0-6CCE-4319-B57D-733F3D20B1B2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H42" authorId="0" shapeId="0" xr:uid="{97FBA29B-9582-4DAB-90C0-93FADCC0BFA8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H43" authorId="0" shapeId="0" xr:uid="{44F3EE84-D2C1-4AE6-8563-B39A66D57E5B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H44" authorId="0" shapeId="0" xr:uid="{6859B99D-8A4D-4A36-BFCA-C691B35B3CB8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H45" authorId="0" shapeId="0" xr:uid="{C2031165-718B-48CE-A7D6-31092D1E0597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H46" authorId="0" shapeId="0" xr:uid="{EAF96D50-C871-494D-B504-830AE9800D8C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H47" authorId="0" shapeId="0" xr:uid="{6A2FF7A6-368B-4E4B-AD5E-A9454563DB05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H48" authorId="0" shapeId="0" xr:uid="{6EE4DAA8-5FDC-4595-BAEA-4A470A6E42BF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H49" authorId="0" shapeId="0" xr:uid="{8D6CF6ED-8B47-43BE-B90B-6EC7F19FA201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H50" authorId="0" shapeId="0" xr:uid="{62F33DB2-4ADD-4630-A45A-FE245D21769A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H51" authorId="0" shapeId="0" xr:uid="{3A7CAA6B-F0AF-446F-B889-A6BF7115F40E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H52" authorId="0" shapeId="0" xr:uid="{D8A2A1C9-15EB-4531-9575-CE2832E0B4AC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H53" authorId="0" shapeId="0" xr:uid="{88EBBE5C-4FC7-42CF-B87D-958A9E764088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H54" authorId="0" shapeId="0" xr:uid="{F7A7AED9-8B8A-49C4-8F7C-3C7D1D9E0979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H58" authorId="0" shapeId="0" xr:uid="{3189FC8A-4E8C-46A8-B26D-CB378273F4A7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  <comment ref="H59" authorId="0" shapeId="0" xr:uid="{5380E339-A27E-48FE-8B8F-FDA2B0FDCEFC}">
      <text>
        <r>
          <rPr>
            <sz val="9"/>
            <color indexed="8"/>
            <rFont val="Tahoma"/>
            <family val="2"/>
            <charset val="186"/>
          </rPr>
          <t>#03_2_I55#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antras</author>
  </authors>
  <commentList>
    <comment ref="C12" authorId="0" shapeId="0" xr:uid="{F3FC8C9C-A8A9-487E-9923-999AD64839E4}">
      <text>
        <r>
          <rPr>
            <sz val="9"/>
            <color indexed="81"/>
            <rFont val="Tahoma"/>
            <family val="2"/>
            <charset val="186"/>
          </rPr>
          <t>#20_4_D14#</t>
        </r>
      </text>
    </comment>
    <comment ref="D12" authorId="0" shapeId="0" xr:uid="{E69E9B03-D3D4-4407-B35F-75DD45DFB38F}">
      <text>
        <r>
          <rPr>
            <sz val="9"/>
            <color indexed="81"/>
            <rFont val="Tahoma"/>
            <family val="2"/>
            <charset val="186"/>
          </rPr>
          <t>#20_4_E14#</t>
        </r>
      </text>
    </comment>
    <comment ref="E12" authorId="0" shapeId="0" xr:uid="{E744579B-FC2A-46CB-9397-EFE3329C90E7}">
      <text>
        <r>
          <rPr>
            <sz val="9"/>
            <color indexed="81"/>
            <rFont val="Tahoma"/>
            <family val="2"/>
            <charset val="186"/>
          </rPr>
          <t>#20_4_F14#</t>
        </r>
      </text>
    </comment>
    <comment ref="F12" authorId="0" shapeId="0" xr:uid="{13C745E3-15C6-4316-8A22-F6FC2F57F2D3}">
      <text>
        <r>
          <rPr>
            <sz val="9"/>
            <color indexed="81"/>
            <rFont val="Tahoma"/>
            <family val="2"/>
            <charset val="186"/>
          </rPr>
          <t>#20_4_G14#</t>
        </r>
      </text>
    </comment>
    <comment ref="G12" authorId="0" shapeId="0" xr:uid="{EBF34E43-7F59-4F92-916E-A80A7EBB0F10}">
      <text>
        <r>
          <rPr>
            <sz val="9"/>
            <color indexed="81"/>
            <rFont val="Tahoma"/>
            <family val="2"/>
            <charset val="186"/>
          </rPr>
          <t>#20_4_H14#</t>
        </r>
      </text>
    </comment>
    <comment ref="H12" authorId="0" shapeId="0" xr:uid="{0D4976FB-2645-4E1F-9467-2A4EC6B6C7DF}">
      <text>
        <r>
          <rPr>
            <sz val="9"/>
            <color indexed="81"/>
            <rFont val="Tahoma"/>
            <family val="2"/>
            <charset val="186"/>
          </rPr>
          <t>#20_4_I14#</t>
        </r>
      </text>
    </comment>
    <comment ref="I12" authorId="0" shapeId="0" xr:uid="{6BA4FEFD-8556-4B1E-951F-F3FB96115579}">
      <text>
        <r>
          <rPr>
            <sz val="9"/>
            <color indexed="81"/>
            <rFont val="Tahoma"/>
            <family val="2"/>
            <charset val="186"/>
          </rPr>
          <t>#20_4_J14#</t>
        </r>
      </text>
    </comment>
    <comment ref="J12" authorId="0" shapeId="0" xr:uid="{2F328F13-B083-4BE6-BC5F-4F3FDBE094C3}">
      <text>
        <r>
          <rPr>
            <sz val="9"/>
            <color indexed="81"/>
            <rFont val="Tahoma"/>
            <family val="2"/>
            <charset val="186"/>
          </rPr>
          <t>#20_4_K14#</t>
        </r>
      </text>
    </comment>
    <comment ref="K12" authorId="0" shapeId="0" xr:uid="{F9B86890-9B83-4001-8533-401A72C3E19C}">
      <text>
        <r>
          <rPr>
            <sz val="9"/>
            <color indexed="81"/>
            <rFont val="Tahoma"/>
            <family val="2"/>
            <charset val="186"/>
          </rPr>
          <t>#20_4_L14#</t>
        </r>
      </text>
    </comment>
    <comment ref="L12" authorId="0" shapeId="0" xr:uid="{FD852147-7E9F-44F7-81DF-EB94460564B5}">
      <text>
        <r>
          <rPr>
            <sz val="9"/>
            <color indexed="81"/>
            <rFont val="Tahoma"/>
            <family val="2"/>
            <charset val="186"/>
          </rPr>
          <t>#20_4_M14#</t>
        </r>
      </text>
    </comment>
    <comment ref="C13" authorId="0" shapeId="0" xr:uid="{BBA25EA7-2B63-4C6D-9F82-2BB1C27DF96F}">
      <text>
        <r>
          <rPr>
            <sz val="9"/>
            <color indexed="81"/>
            <rFont val="Tahoma"/>
            <family val="2"/>
            <charset val="186"/>
          </rPr>
          <t>#20_4_D15#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13" authorId="0" shapeId="0" xr:uid="{14C99857-F52D-4807-840F-74062D02E79B}">
      <text>
        <r>
          <rPr>
            <sz val="9"/>
            <color indexed="81"/>
            <rFont val="Tahoma"/>
            <family val="2"/>
            <charset val="186"/>
          </rPr>
          <t>#20_4_E15#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13" authorId="0" shapeId="0" xr:uid="{3B603E7D-6FB1-4259-A9F3-CCF9BF030ACA}">
      <text>
        <r>
          <rPr>
            <sz val="9"/>
            <color indexed="81"/>
            <rFont val="Tahoma"/>
            <family val="2"/>
            <charset val="186"/>
          </rPr>
          <t>#20_4_F15#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13" authorId="0" shapeId="0" xr:uid="{ABE02B95-6653-43A4-A0D1-3BB80B0FF1DB}">
      <text>
        <r>
          <rPr>
            <sz val="9"/>
            <color indexed="81"/>
            <rFont val="Tahoma"/>
            <family val="2"/>
            <charset val="186"/>
          </rPr>
          <t>#20_4_H15#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13" authorId="0" shapeId="0" xr:uid="{94473A93-3DC4-4D79-86E4-EF5922A21E20}">
      <text>
        <r>
          <rPr>
            <sz val="9"/>
            <color indexed="81"/>
            <rFont val="Tahoma"/>
            <family val="2"/>
            <charset val="186"/>
          </rPr>
          <t>#20_4_J15#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13" authorId="0" shapeId="0" xr:uid="{2D92C5FF-942A-46FA-A4AF-348E5393B981}">
      <text>
        <r>
          <rPr>
            <sz val="9"/>
            <color indexed="81"/>
            <rFont val="Tahoma"/>
            <family val="2"/>
            <charset val="186"/>
          </rPr>
          <t>#20_4_K15#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3" authorId="0" shapeId="0" xr:uid="{BCF41FB2-3A3C-4B6C-8CD4-8C39F3F2FFE0}">
      <text>
        <r>
          <rPr>
            <sz val="9"/>
            <color indexed="81"/>
            <rFont val="Tahoma"/>
            <family val="2"/>
            <charset val="186"/>
          </rPr>
          <t>#20_4_L15#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13" authorId="0" shapeId="0" xr:uid="{B3F5189E-398D-43F0-AA4B-EBBA01F45297}">
      <text>
        <r>
          <rPr>
            <sz val="9"/>
            <color indexed="81"/>
            <rFont val="Tahoma"/>
            <family val="2"/>
            <charset val="186"/>
          </rPr>
          <t>#20_4_M15#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5" authorId="0" shapeId="0" xr:uid="{DE041F52-B344-4992-B48E-49908325CA6C}">
      <text>
        <r>
          <rPr>
            <sz val="9"/>
            <color indexed="81"/>
            <rFont val="Tahoma"/>
            <family val="2"/>
            <charset val="186"/>
          </rPr>
          <t>#20_4_D17#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15" authorId="0" shapeId="0" xr:uid="{2D3FFBB6-7C1D-412F-807A-8ACB583CDF44}">
      <text>
        <r>
          <rPr>
            <sz val="9"/>
            <color indexed="81"/>
            <rFont val="Tahoma"/>
            <family val="2"/>
            <charset val="186"/>
          </rPr>
          <t>#20_4_E17#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15" authorId="0" shapeId="0" xr:uid="{76D50DAB-FC54-46F2-B98C-C1599E5CCFFA}">
      <text>
        <r>
          <rPr>
            <sz val="9"/>
            <color indexed="81"/>
            <rFont val="Tahoma"/>
            <family val="2"/>
            <charset val="186"/>
          </rPr>
          <t>#20_4_F17#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F15" authorId="0" shapeId="0" xr:uid="{42864D4B-1530-4D73-A06F-3D277315F7F4}">
      <text>
        <r>
          <rPr>
            <sz val="9"/>
            <color indexed="81"/>
            <rFont val="Tahoma"/>
            <family val="2"/>
            <charset val="186"/>
          </rPr>
          <t>#20_4_G17#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15" authorId="0" shapeId="0" xr:uid="{47470078-D230-40CE-BB43-30C44B46ECB3}">
      <text>
        <r>
          <rPr>
            <sz val="9"/>
            <color indexed="81"/>
            <rFont val="Tahoma"/>
            <family val="2"/>
            <charset val="186"/>
          </rPr>
          <t>#20_4_H17#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15" authorId="0" shapeId="0" xr:uid="{87E68F7D-BF56-4BB8-82BD-9D6FAFE4D84F}">
      <text>
        <r>
          <rPr>
            <sz val="9"/>
            <color indexed="81"/>
            <rFont val="Tahoma"/>
            <family val="2"/>
            <charset val="186"/>
          </rPr>
          <t>#20_4_I17#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15" authorId="0" shapeId="0" xr:uid="{6CAF5310-A978-478F-808B-B7EE7E00C283}">
      <text>
        <r>
          <rPr>
            <sz val="9"/>
            <color indexed="81"/>
            <rFont val="Tahoma"/>
            <family val="2"/>
            <charset val="186"/>
          </rPr>
          <t>#20_4_J17#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15" authorId="0" shapeId="0" xr:uid="{A5EF42E3-863D-4BD9-831E-9E97413FBA8B}">
      <text>
        <r>
          <rPr>
            <sz val="9"/>
            <color indexed="81"/>
            <rFont val="Tahoma"/>
            <family val="2"/>
            <charset val="186"/>
          </rPr>
          <t>#20_4_K17#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5" authorId="0" shapeId="0" xr:uid="{53E6F8FD-82F8-4904-A95F-6506219E3EE1}">
      <text>
        <r>
          <rPr>
            <sz val="9"/>
            <color indexed="81"/>
            <rFont val="Tahoma"/>
            <family val="2"/>
            <charset val="186"/>
          </rPr>
          <t>#20_4_L17#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15" authorId="0" shapeId="0" xr:uid="{AFCA97E9-FF3F-414C-8514-ADD1D0B01277}">
      <text>
        <r>
          <rPr>
            <sz val="9"/>
            <color indexed="81"/>
            <rFont val="Tahoma"/>
            <family val="2"/>
            <charset val="186"/>
          </rPr>
          <t>#20_4_M17#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6" authorId="0" shapeId="0" xr:uid="{10FEE22C-3657-4C8F-A810-CC722F09595D}">
      <text>
        <r>
          <rPr>
            <sz val="9"/>
            <color indexed="81"/>
            <rFont val="Tahoma"/>
            <family val="2"/>
            <charset val="186"/>
          </rPr>
          <t>#20_4_D18#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16" authorId="0" shapeId="0" xr:uid="{FE282F1F-8FF2-4032-B7EA-D87D94127B39}">
      <text>
        <r>
          <rPr>
            <sz val="9"/>
            <color indexed="81"/>
            <rFont val="Tahoma"/>
            <family val="2"/>
            <charset val="186"/>
          </rPr>
          <t>#20_4_E18#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16" authorId="0" shapeId="0" xr:uid="{E66F85FB-8BB9-46B1-8C48-5FEA66CE3174}">
      <text>
        <r>
          <rPr>
            <sz val="9"/>
            <color indexed="81"/>
            <rFont val="Tahoma"/>
            <family val="2"/>
            <charset val="186"/>
          </rPr>
          <t>#20_4_F18#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16" authorId="0" shapeId="0" xr:uid="{03A6A023-9DAF-436C-8D2D-B2C8C5C5173E}">
      <text>
        <r>
          <rPr>
            <sz val="9"/>
            <color indexed="81"/>
            <rFont val="Tahoma"/>
            <family val="2"/>
            <charset val="186"/>
          </rPr>
          <t>#20_4_H18#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16" authorId="0" shapeId="0" xr:uid="{6FFE2160-98F1-49B1-8DAF-C60E6D4FAEED}">
      <text>
        <r>
          <rPr>
            <sz val="9"/>
            <color indexed="81"/>
            <rFont val="Tahoma"/>
            <family val="2"/>
            <charset val="186"/>
          </rPr>
          <t>#20_4_J18#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16" authorId="0" shapeId="0" xr:uid="{CBC3F1A5-E24C-4929-B9A6-5C3F3C3C44A2}">
      <text>
        <r>
          <rPr>
            <sz val="9"/>
            <color indexed="81"/>
            <rFont val="Tahoma"/>
            <family val="2"/>
            <charset val="186"/>
          </rPr>
          <t>#20_4_K18#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6" authorId="0" shapeId="0" xr:uid="{93FD1BC6-0AAF-498B-92A1-F94151D7F3CE}">
      <text>
        <r>
          <rPr>
            <sz val="9"/>
            <color indexed="81"/>
            <rFont val="Tahoma"/>
            <family val="2"/>
            <charset val="186"/>
          </rPr>
          <t>#20_4_L18#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16" authorId="0" shapeId="0" xr:uid="{3A991F23-1A12-4344-A3A7-74726F824C6F}">
      <text>
        <r>
          <rPr>
            <sz val="9"/>
            <color indexed="81"/>
            <rFont val="Tahoma"/>
            <family val="2"/>
            <charset val="186"/>
          </rPr>
          <t>#20_4_M18#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8" authorId="0" shapeId="0" xr:uid="{003DC729-15D5-460F-BF7A-B5D7B3418658}">
      <text>
        <r>
          <rPr>
            <sz val="9"/>
            <color indexed="81"/>
            <rFont val="Tahoma"/>
            <family val="2"/>
            <charset val="186"/>
          </rPr>
          <t>#20_4_D20#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18" authorId="0" shapeId="0" xr:uid="{38510E27-E5DB-4E5B-8F8A-70196477231E}">
      <text>
        <r>
          <rPr>
            <sz val="9"/>
            <color indexed="81"/>
            <rFont val="Tahoma"/>
            <family val="2"/>
            <charset val="186"/>
          </rPr>
          <t>#20_4_E20#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18" authorId="0" shapeId="0" xr:uid="{511E4753-5DF1-4EB1-9198-73FCC8B3E92D}">
      <text>
        <r>
          <rPr>
            <sz val="9"/>
            <color indexed="81"/>
            <rFont val="Tahoma"/>
            <family val="2"/>
            <charset val="186"/>
          </rPr>
          <t>#20_4_F20#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F18" authorId="0" shapeId="0" xr:uid="{05271A80-858C-41E7-85D4-5805EB9B96BE}">
      <text>
        <r>
          <rPr>
            <sz val="9"/>
            <color indexed="81"/>
            <rFont val="Tahoma"/>
            <family val="2"/>
            <charset val="186"/>
          </rPr>
          <t>#20_4_G20#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18" authorId="0" shapeId="0" xr:uid="{612EBE6D-FD90-4CA1-BBDE-437F1D55A4AE}">
      <text>
        <r>
          <rPr>
            <sz val="9"/>
            <color indexed="81"/>
            <rFont val="Tahoma"/>
            <family val="2"/>
            <charset val="186"/>
          </rPr>
          <t>#20_4_H20#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18" authorId="0" shapeId="0" xr:uid="{36235E4B-0E99-44D2-8A76-E5D8D05FA32B}">
      <text>
        <r>
          <rPr>
            <sz val="9"/>
            <color indexed="81"/>
            <rFont val="Tahoma"/>
            <family val="2"/>
            <charset val="186"/>
          </rPr>
          <t>#20_4_I20#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18" authorId="0" shapeId="0" xr:uid="{20D99049-E608-49DE-A308-E96745B52787}">
      <text>
        <r>
          <rPr>
            <sz val="9"/>
            <color indexed="81"/>
            <rFont val="Tahoma"/>
            <family val="2"/>
            <charset val="186"/>
          </rPr>
          <t>#20_4_J20#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18" authorId="0" shapeId="0" xr:uid="{27C7E7FB-DF5A-4234-B735-D1D724B5AF93}">
      <text>
        <r>
          <rPr>
            <sz val="9"/>
            <color indexed="81"/>
            <rFont val="Tahoma"/>
            <family val="2"/>
            <charset val="186"/>
          </rPr>
          <t>#20_4_K20#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8" authorId="0" shapeId="0" xr:uid="{DCA7CB45-6F68-43E2-B92F-5247A96F739B}">
      <text>
        <r>
          <rPr>
            <sz val="9"/>
            <color indexed="81"/>
            <rFont val="Tahoma"/>
            <family val="2"/>
            <charset val="186"/>
          </rPr>
          <t>#20_4_L20#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18" authorId="0" shapeId="0" xr:uid="{8C1AB904-D36D-47FE-B478-CB88B9F05BFE}">
      <text>
        <r>
          <rPr>
            <sz val="9"/>
            <color indexed="81"/>
            <rFont val="Tahoma"/>
            <family val="2"/>
            <charset val="186"/>
          </rPr>
          <t>#20_4_M20#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9" authorId="0" shapeId="0" xr:uid="{223EE366-2A54-45A5-99F4-99EBF5FF1545}">
      <text>
        <r>
          <rPr>
            <sz val="9"/>
            <color indexed="81"/>
            <rFont val="Tahoma"/>
            <family val="2"/>
            <charset val="186"/>
          </rPr>
          <t>#20_4_D21#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19" authorId="0" shapeId="0" xr:uid="{FE2A0920-7B86-4F28-B342-10D86C3B03F0}">
      <text>
        <r>
          <rPr>
            <sz val="9"/>
            <color indexed="81"/>
            <rFont val="Tahoma"/>
            <family val="2"/>
            <charset val="186"/>
          </rPr>
          <t>#20_4_E21#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19" authorId="0" shapeId="0" xr:uid="{79436786-DC96-4B17-928D-602977F11D2E}">
      <text>
        <r>
          <rPr>
            <sz val="9"/>
            <color indexed="81"/>
            <rFont val="Tahoma"/>
            <family val="2"/>
            <charset val="186"/>
          </rPr>
          <t>#20_4_F21#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19" authorId="0" shapeId="0" xr:uid="{ED23605E-11DF-4799-848C-A7B9CAF8FD1F}">
      <text>
        <r>
          <rPr>
            <sz val="9"/>
            <color indexed="81"/>
            <rFont val="Tahoma"/>
            <family val="2"/>
            <charset val="186"/>
          </rPr>
          <t>#20_4_H21#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19" authorId="0" shapeId="0" xr:uid="{BF0E8C9B-295B-4912-A1A4-ADF9149C57CD}">
      <text>
        <r>
          <rPr>
            <sz val="9"/>
            <color indexed="81"/>
            <rFont val="Tahoma"/>
            <family val="2"/>
            <charset val="186"/>
          </rPr>
          <t>#20_4_J21#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19" authorId="0" shapeId="0" xr:uid="{E9A371EA-0DEF-41BC-AC68-4CA9DA3BA8CF}">
      <text>
        <r>
          <rPr>
            <sz val="9"/>
            <color indexed="81"/>
            <rFont val="Tahoma"/>
            <family val="2"/>
            <charset val="186"/>
          </rPr>
          <t>#20_4_K21#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9" authorId="0" shapeId="0" xr:uid="{A7A166ED-B6FD-4C36-B49F-E0ED3FDDEE94}">
      <text>
        <r>
          <rPr>
            <sz val="9"/>
            <color indexed="81"/>
            <rFont val="Tahoma"/>
            <family val="2"/>
            <charset val="186"/>
          </rPr>
          <t>#20_4_L21#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19" authorId="0" shapeId="0" xr:uid="{D982D847-16EF-4930-8939-FE3F4482CE44}">
      <text>
        <r>
          <rPr>
            <sz val="9"/>
            <color indexed="81"/>
            <rFont val="Tahoma"/>
            <family val="2"/>
            <charset val="186"/>
          </rPr>
          <t>#20_4_M21#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21" authorId="0" shapeId="0" xr:uid="{085241FD-CAFF-4883-A3D1-3CC64E40725C}">
      <text>
        <r>
          <rPr>
            <sz val="9"/>
            <color indexed="81"/>
            <rFont val="Tahoma"/>
            <family val="2"/>
            <charset val="186"/>
          </rPr>
          <t>#20_4_D23#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21" authorId="0" shapeId="0" xr:uid="{F0C30DD5-495E-4E0C-84CF-0B864D663CBF}">
      <text>
        <r>
          <rPr>
            <sz val="9"/>
            <color indexed="81"/>
            <rFont val="Tahoma"/>
            <family val="2"/>
            <charset val="186"/>
          </rPr>
          <t>#20_4_E23#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21" authorId="0" shapeId="0" xr:uid="{3714B608-8624-45DF-A616-540AB135F247}">
      <text>
        <r>
          <rPr>
            <sz val="9"/>
            <color indexed="81"/>
            <rFont val="Tahoma"/>
            <family val="2"/>
            <charset val="186"/>
          </rPr>
          <t>#20_4_F23#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F21" authorId="0" shapeId="0" xr:uid="{9955FD4C-942D-4BC0-AB65-A8AC5CB775B8}">
      <text>
        <r>
          <rPr>
            <sz val="9"/>
            <color indexed="81"/>
            <rFont val="Tahoma"/>
            <family val="2"/>
            <charset val="186"/>
          </rPr>
          <t>#20_4_G23#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21" authorId="0" shapeId="0" xr:uid="{84E44AFA-A85F-409D-AE9D-56B3B8FA598F}">
      <text>
        <r>
          <rPr>
            <sz val="9"/>
            <color indexed="81"/>
            <rFont val="Tahoma"/>
            <family val="2"/>
            <charset val="186"/>
          </rPr>
          <t>#20_4_H23#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21" authorId="0" shapeId="0" xr:uid="{F264BBB7-095A-456B-B8CE-08755BEBEDAF}">
      <text>
        <r>
          <rPr>
            <sz val="9"/>
            <color indexed="81"/>
            <rFont val="Tahoma"/>
            <family val="2"/>
            <charset val="186"/>
          </rPr>
          <t>#20_4_I23#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21" authorId="0" shapeId="0" xr:uid="{FC2B75EB-B7CF-4021-94BE-2703A8F4F42D}">
      <text>
        <r>
          <rPr>
            <sz val="9"/>
            <color indexed="81"/>
            <rFont val="Tahoma"/>
            <family val="2"/>
            <charset val="186"/>
          </rPr>
          <t>#20_4_J23#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21" authorId="0" shapeId="0" xr:uid="{2D78E550-7005-4689-AD44-163E49C673E6}">
      <text>
        <r>
          <rPr>
            <sz val="9"/>
            <color indexed="81"/>
            <rFont val="Tahoma"/>
            <family val="2"/>
            <charset val="186"/>
          </rPr>
          <t>#20_4_K23#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21" authorId="0" shapeId="0" xr:uid="{FDD8FB0F-2637-4268-87A2-1F45EB575460}">
      <text>
        <r>
          <rPr>
            <sz val="9"/>
            <color indexed="81"/>
            <rFont val="Tahoma"/>
            <family val="2"/>
            <charset val="186"/>
          </rPr>
          <t>#20_4_L23#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21" authorId="0" shapeId="0" xr:uid="{86009B9B-5B87-468C-905C-EFF130166EB6}">
      <text>
        <r>
          <rPr>
            <sz val="9"/>
            <color indexed="81"/>
            <rFont val="Tahoma"/>
            <family val="2"/>
            <charset val="186"/>
          </rPr>
          <t>#20_4_M23#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22" authorId="0" shapeId="0" xr:uid="{96555BFD-6FFD-42DC-821B-10880C51417A}">
      <text>
        <r>
          <rPr>
            <sz val="9"/>
            <color indexed="81"/>
            <rFont val="Tahoma"/>
            <family val="2"/>
            <charset val="186"/>
          </rPr>
          <t>#20_4_D24#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22" authorId="0" shapeId="0" xr:uid="{934DE86B-9C88-432E-B744-377C0C4A89D9}">
      <text>
        <r>
          <rPr>
            <sz val="9"/>
            <color indexed="81"/>
            <rFont val="Tahoma"/>
            <family val="2"/>
            <charset val="186"/>
          </rPr>
          <t>#20_4_E24#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22" authorId="0" shapeId="0" xr:uid="{F8919067-85E0-4FCC-BE63-F3CE5F1B4E95}">
      <text>
        <r>
          <rPr>
            <sz val="9"/>
            <color indexed="81"/>
            <rFont val="Tahoma"/>
            <family val="2"/>
            <charset val="186"/>
          </rPr>
          <t>#20_4_F24#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22" authorId="0" shapeId="0" xr:uid="{123CF563-6C3F-49E3-824E-705A257E3A2D}">
      <text>
        <r>
          <rPr>
            <sz val="9"/>
            <color indexed="81"/>
            <rFont val="Tahoma"/>
            <family val="2"/>
            <charset val="186"/>
          </rPr>
          <t>#20_4_H24#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22" authorId="0" shapeId="0" xr:uid="{09177E50-9490-4AF3-A12F-ECCA017DCA84}">
      <text>
        <r>
          <rPr>
            <sz val="9"/>
            <color indexed="81"/>
            <rFont val="Tahoma"/>
            <family val="2"/>
            <charset val="186"/>
          </rPr>
          <t>#20_4_J24#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22" authorId="0" shapeId="0" xr:uid="{A629DD40-025A-4012-84C1-A2DE548CCAAC}">
      <text>
        <r>
          <rPr>
            <sz val="9"/>
            <color indexed="81"/>
            <rFont val="Tahoma"/>
            <family val="2"/>
            <charset val="186"/>
          </rPr>
          <t>#20_4_K24#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22" authorId="0" shapeId="0" xr:uid="{515A1026-9D08-43A2-A155-86C2A50E9CF0}">
      <text>
        <r>
          <rPr>
            <sz val="9"/>
            <color indexed="81"/>
            <rFont val="Tahoma"/>
            <family val="2"/>
            <charset val="186"/>
          </rPr>
          <t>#20_4_L24#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22" authorId="0" shapeId="0" xr:uid="{64D76557-2D33-43FF-BA04-641068FFD247}">
      <text>
        <r>
          <rPr>
            <sz val="9"/>
            <color indexed="81"/>
            <rFont val="Tahoma"/>
            <family val="2"/>
            <charset val="186"/>
          </rPr>
          <t>#20_4_M24#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<sst xmlns="http://schemas.openxmlformats.org/spreadsheetml/2006/main" count="342" uniqueCount="290">
  <si>
    <t>2-ojo viešojo sektoriaus apskaitos ir finansinės atskaitomybės standarto „Finansinės būklės ataskaita“</t>
  </si>
  <si>
    <t>(Finansinės būklės ataskaitos forma)</t>
  </si>
  <si>
    <t>(viešojo sektoriaus subjekto, parengusio finansinės būklės ataskaitą, juridinio asmens kodas, adresas)</t>
  </si>
  <si>
    <t>FINANSINĖS BŪKLĖS ATASKAITA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</si>
  <si>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</si>
  <si>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</si>
  <si>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</si>
  <si>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</si>
  <si>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</si>
  <si>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</si>
  <si>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</si>
  <si>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</si>
  <si>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</si>
  <si>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</si>
  <si>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</si>
  <si>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</si>
  <si>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</si>
  <si>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</si>
  <si>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</si>
  <si>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</si>
  <si>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</si>
  <si>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</si>
  <si>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</si>
  <si>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</si>
  <si>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</si>
  <si>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</si>
  <si>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</si>
  <si>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</si>
  <si>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</si>
  <si>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</si>
  <si>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</si>
  <si>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</si>
  <si>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</si>
  <si>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</si>
  <si>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</si>
  <si>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</si>
  <si>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</si>
  <si>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</si>
  <si>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</si>
  <si>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</si>
  <si>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</si>
  <si>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</si>
  <si>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</si>
  <si>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</si>
  <si>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</si>
  <si>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</si>
  <si>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</si>
  <si>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</si>
  <si>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</si>
  <si>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</si>
  <si>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</si>
  <si>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</si>
  <si>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</si>
  <si>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</si>
  <si>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</si>
  <si>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</si>
  <si>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</si>
  <si>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</si>
  <si>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</si>
  <si>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</si>
  <si>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</si>
  <si>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</si>
  <si>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</si>
  <si>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</si>
  <si>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</si>
  <si>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</si>
  <si>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</si>
  <si>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</si>
  <si>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</si>
  <si>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</si>
  <si>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</si>
  <si>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</si>
  <si>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</si>
  <si>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</si>
  <si>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</si>
  <si>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</si>
  <si>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</si>
  <si>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</si>
  <si>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</si>
  <si>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</si>
  <si>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</si>
  <si>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</si>
  <si>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</si>
  <si>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</si>
  <si>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</si>
  <si>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</si>
  <si>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</si>
  <si>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</si>
  <si>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</si>
  <si>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</si>
  <si>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</si>
  <si>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</si>
  <si>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</si>
  <si>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</si>
  <si>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</si>
  <si>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</si>
  <si>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</si>
  <si>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</si>
  <si>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</si>
  <si>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</si>
  <si>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</si>
  <si>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</si>
  <si>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</si>
  <si>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</si>
  <si>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</si>
  <si>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</si>
  <si>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</si>
  <si>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6.3.6.</t>
  </si>
  <si>
    <t>Kiti trumpalaikiai įsipareigojimai</t>
  </si>
  <si>
    <t>6.3.6.1.</t>
  </si>
  <si>
    <t>Mokėtinos sumos tarptautinėms institucijoms, į biudžetus ir fondus</t>
  </si>
  <si>
    <t>6.3.6.2.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</si>
  <si>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</si>
  <si>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</si>
  <si>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</si>
  <si>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</si>
  <si>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</si>
  <si>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</si>
  <si>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</si>
  <si>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</si>
  <si>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</si>
  <si>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</si>
  <si>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</si>
  <si>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Medynų rezervas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</si>
  <si>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</si>
  <si>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</si>
  <si>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</si>
  <si>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</si>
  <si>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</si>
  <si>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</si>
  <si>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</si>
  <si>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</si>
  <si>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</si>
  <si>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</si>
  <si>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(pareigų pavadinimas)</t>
  </si>
  <si>
    <t>(parašas)</t>
  </si>
  <si>
    <t>(vardas ir pavardė)</t>
  </si>
  <si>
    <t xml:space="preserve">(pareigų pavadinimas)                   </t>
  </si>
  <si>
    <t>7.2.3.</t>
  </si>
  <si>
    <t>7.2.4.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</si>
  <si>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</si>
  <si>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 xml:space="preserve">                                      1 priedas</t>
  </si>
  <si>
    <t>Klaipėdos rajono savivaldybės priešgaisrinė tarnyba</t>
  </si>
  <si>
    <t>PAGAL  2026.03.31 D. DUOMENIS</t>
  </si>
  <si>
    <t>302519630, Klaipėdos 2, Gargždai</t>
  </si>
  <si>
    <t>Finansinės ir ūkinės veiklos specialistė</t>
  </si>
  <si>
    <t>Diana Kuzminskienė</t>
  </si>
  <si>
    <t xml:space="preserve">  (parašas)</t>
  </si>
  <si>
    <t xml:space="preserve">(pareigų pavadinimas)                                                                                      </t>
  </si>
  <si>
    <t xml:space="preserve">(pareigų pavadinimas)                           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</si>
  <si>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</si>
  <si>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>GRYNASIS PERVIRŠIS AR DEFICITAS</t>
  </si>
  <si>
    <t>NUOSAVYBĖS METODO ĮTAKA</t>
  </si>
  <si>
    <t>PELNO MOKESTIS</t>
  </si>
  <si>
    <t>APSKAITOS POLITIKOS KEITIMO IR ESMINIŲ APSKAITOS KLAIDŲ TAISYMO ĮTAKA</t>
  </si>
  <si>
    <t>KITOS VEIKLOS REZULTATAS</t>
  </si>
  <si>
    <t xml:space="preserve">4. </t>
  </si>
  <si>
    <t>PERVIRŠIS AR DEFICITAS IŠ VYKDOMOS VEIKLOS</t>
  </si>
  <si>
    <t>PAGRINDINĖS VEIKLOS PERVIRŠIS AR DEFICITAS</t>
  </si>
  <si>
    <t>KAPITALIZUOTOS TURTO KŪRIMO (GAMYBOS) IŠLAIDOS</t>
  </si>
  <si>
    <t>2.10.</t>
  </si>
  <si>
    <t>KITOS SĄNAUDOS</t>
  </si>
  <si>
    <t xml:space="preserve">Kitos </t>
  </si>
  <si>
    <t>2.9.</t>
  </si>
  <si>
    <t>MOKESČIAI EUROPOS SĄJUNGAI IR KITOMS TARPTAUTINĖMS ORGANIZACIJOMS</t>
  </si>
  <si>
    <t>kitų paslaugų</t>
  </si>
  <si>
    <t>2.8.</t>
  </si>
  <si>
    <t>FINANSINĖS IR INVESTICINĖS VEIKLOS SĄNAUDOS</t>
  </si>
  <si>
    <t>finansavimo</t>
  </si>
  <si>
    <t>2.7.</t>
  </si>
  <si>
    <t>FINANSAVIMO SĄNAUDOS</t>
  </si>
  <si>
    <t>nuomos</t>
  </si>
  <si>
    <t>2.6.</t>
  </si>
  <si>
    <t>SOCIALINIŲ IŠMOKŲ, STIPENDIJŲ, PRIZŲ IR PREMIJŲ SĄNAUDOS</t>
  </si>
  <si>
    <t>socialinių išmokų</t>
  </si>
  <si>
    <t>2.5.</t>
  </si>
  <si>
    <t>NUVERTĖJIMO IR NURAŠYTŲ SUMŲ SĄNAUDOS</t>
  </si>
  <si>
    <t>SUNAUDOTŲ IR PARDUOTŲ ATSARGŲ SAVIKAINA</t>
  </si>
  <si>
    <t>2.4.</t>
  </si>
  <si>
    <t>NUSIDĖVĖJIMO IR AMORTIZACIJOS SĄNAUDOS</t>
  </si>
  <si>
    <t>NUVERTĖJIMO IR NURAŠYTŲ SUMŲ</t>
  </si>
  <si>
    <t>2.3.</t>
  </si>
  <si>
    <t xml:space="preserve">    Prekių pardavimo sąnaudos</t>
  </si>
  <si>
    <t>PAPRASTOJO Remonto IR EKSPLOATAVIMO</t>
  </si>
  <si>
    <t>2.2.3.</t>
  </si>
  <si>
    <t xml:space="preserve">    Prekių ir paslaugų sąnaudos viešajam ūkiui</t>
  </si>
  <si>
    <t xml:space="preserve">Kvalifikacijos kėlimo </t>
  </si>
  <si>
    <t>2.2.2.</t>
  </si>
  <si>
    <t xml:space="preserve">    Prekių ir paslaugų sąnaudos veiklai</t>
  </si>
  <si>
    <t xml:space="preserve">Transporto </t>
  </si>
  <si>
    <t>2.2.1.</t>
  </si>
  <si>
    <t>PREKIŲ IR PASLAUGŲ SĄNAUDOS</t>
  </si>
  <si>
    <t xml:space="preserve">Komandiruočių </t>
  </si>
  <si>
    <t>2.2.</t>
  </si>
  <si>
    <t xml:space="preserve">    Socialinių ir kitų išmokų darbuotojams sąnaudos</t>
  </si>
  <si>
    <t>KOMUNALINIŲ PASLAUGŲ IR ryšių</t>
  </si>
  <si>
    <t>2.1.2.</t>
  </si>
  <si>
    <t xml:space="preserve">    Darbo užmokesčio ir socialinio draudimo sąnaudos</t>
  </si>
  <si>
    <t>Nusidėvėjimo ir amortizacijos</t>
  </si>
  <si>
    <t>2.1.1.</t>
  </si>
  <si>
    <t>SU DARBO SANTYKIAIS SUSIJUSIŲ IŠMOKŲ SĄNAUDOS</t>
  </si>
  <si>
    <t xml:space="preserve">Darbo užmokesčio ir socialinio draudimo </t>
  </si>
  <si>
    <t xml:space="preserve">2.1. </t>
  </si>
  <si>
    <t>SĄNAUDOS</t>
  </si>
  <si>
    <t>PAGRINDINĖS VEIKLOS SĄNAUDOS</t>
  </si>
  <si>
    <t xml:space="preserve">    Negrąžintinai pervestinos į biudžetus, išteklių fondus pajamos</t>
  </si>
  <si>
    <t xml:space="preserve">    Kitos </t>
  </si>
  <si>
    <t xml:space="preserve">    Finansinės ir investicinės veiklos pajamos</t>
  </si>
  <si>
    <t xml:space="preserve">    Baudų, konfiskuoto turto ir netesybų pajamos</t>
  </si>
  <si>
    <t xml:space="preserve">       Kitų prekių pardavimo ir paslaugų pajamos</t>
  </si>
  <si>
    <t>1.2.2.2.</t>
  </si>
  <si>
    <t xml:space="preserve">       Prekių pardavimo ir paslaugų, apmokamų viešojo sektoriaus subjektų lėšomis, pajamos</t>
  </si>
  <si>
    <t>1.2.2.1.</t>
  </si>
  <si>
    <t xml:space="preserve">    Prekių pardavimo ir paslaugų pajamos</t>
  </si>
  <si>
    <t xml:space="preserve">       Grąžintinas žyminis mokestis </t>
  </si>
  <si>
    <t>1.2.1.3.</t>
  </si>
  <si>
    <t xml:space="preserve">       Įskaitytas žyminis mokestis</t>
  </si>
  <si>
    <t>1.2.1.2.</t>
  </si>
  <si>
    <t xml:space="preserve">       Rinkliavų pajamos</t>
  </si>
  <si>
    <t>1.2.1.1.</t>
  </si>
  <si>
    <t xml:space="preserve">    Rinkliavų ir žyminio mokesčio pajamos</t>
  </si>
  <si>
    <t>KITOS PAJAMOS</t>
  </si>
  <si>
    <t>MOKESČIŲ IR SOCIALINIŲ ĮMOKŲ PAJAMOS</t>
  </si>
  <si>
    <t xml:space="preserve">    Iš fizinių ir privačių juridinių asmenų</t>
  </si>
  <si>
    <t>1.1.5.</t>
  </si>
  <si>
    <t xml:space="preserve">    Iš viešojo sektoriaus subjektų pajamų</t>
  </si>
  <si>
    <t>Iš kitų finansavimo šaltinių</t>
  </si>
  <si>
    <t xml:space="preserve">    Iš Europos Sąjungos, užsienio valstybių ir tarptautinių organizacijų lėšų</t>
  </si>
  <si>
    <t>Iš ES, užsienio valstybių ir tarptautinių organizacijų lėšų</t>
  </si>
  <si>
    <t xml:space="preserve">    Iš savivaldybių biudžeto</t>
  </si>
  <si>
    <t xml:space="preserve">Iš savivaldybių biudžetų </t>
  </si>
  <si>
    <t xml:space="preserve">    Iš valstybės biudžeto </t>
  </si>
  <si>
    <t>FINANSAVIMO PAJAMOS</t>
  </si>
  <si>
    <t>PAJAMOS</t>
  </si>
  <si>
    <t>PAGRINDINĖS VEIKLOS PAJAMOS</t>
  </si>
  <si>
    <t>Praėjęs ataskaitinis laikotarpis</t>
  </si>
  <si>
    <t>Ataskaitinis laikotarpis</t>
  </si>
  <si>
    <t>Pastabos Nr.</t>
  </si>
  <si>
    <t>VEIKLOS REZULTATŲ ATASKAITA</t>
  </si>
  <si>
    <t>(viešojo sektoriaus subjekto, parengusio veiklos rezultatų ataskaitą, juridinio asmens kodas, adresas)</t>
  </si>
  <si>
    <t>(viešojo sektoriaus subjekto pavadinimas)</t>
  </si>
  <si>
    <t>(Veiklos rezultatų ataskaitos forma)</t>
  </si>
  <si>
    <t xml:space="preserve">                                             1 priedas</t>
  </si>
  <si>
    <t xml:space="preserve">3-iojo viešojo sektoriaus apskaitos ir finansinės atskaitomybės standarto „Veiklos rezultatų ataskaita“ </t>
  </si>
  <si>
    <t>* Šioje skiltyje rodomas finansavimo sumų pergrupavimas, praėjusio ataskaitinio laikotarpio klaidų taisymas ir valiutos kurso įtaka pinigų likučiams, susijusiems su finansavimo sumomis</t>
  </si>
  <si>
    <t>Iš viso finansavimo sumų</t>
  </si>
  <si>
    <t>kitoms išlaidoms kompensuoti</t>
  </si>
  <si>
    <t>4.2.</t>
  </si>
  <si>
    <t>nepiniginiam turtui įsigyti</t>
  </si>
  <si>
    <t>4.1.</t>
  </si>
  <si>
    <t>Iš kitų šaltinių:</t>
  </si>
  <si>
    <r>
      <t>3.</t>
    </r>
    <r>
      <rPr>
        <sz val="11"/>
        <rFont val="Times New Roman"/>
        <family val="1"/>
        <charset val="186"/>
      </rPr>
      <t>2.</t>
    </r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</si>
  <si>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</si>
  <si>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r>
      <t>2.</t>
    </r>
    <r>
      <rPr>
        <sz val="11"/>
        <rFont val="Times New Roman"/>
        <family val="1"/>
        <charset val="186"/>
      </rPr>
      <t>2.</t>
    </r>
  </si>
  <si>
    <r>
      <t>2.1</t>
    </r>
    <r>
      <rPr>
        <sz val="11"/>
        <rFont val="Times New Roman"/>
        <family val="1"/>
        <charset val="186"/>
      </rPr>
      <t>.</t>
    </r>
  </si>
  <si>
    <t>Iš savivaldybės biudžeto (išskyrus  savivaldybės biudžeto asignavimų  dalį, gautą  iš Europos Sąjungos, užsienio valstybių ir tarptautinių organizacijų):</t>
  </si>
  <si>
    <t>Iš valstybės biudžeto (išskyrus valstybės biudžeto asignavimų dalį, gautą  iš Europos Sąjungos, užsienio valstybių ir tarptautinių organizacijų):</t>
  </si>
  <si>
    <t>11</t>
  </si>
  <si>
    <t xml:space="preserve"> Finansavimo sumų (gautinų) pasikeitimas</t>
  </si>
  <si>
    <t>Finansavimo sumos (grąžintos)</t>
  </si>
  <si>
    <t>Finansavimo sumų sumažėjimas dėl jų perdavimo ne viešojo sektoriaus subjektams</t>
  </si>
  <si>
    <t>Finansavimo sumų sumažėjimas dėl jų panaudojimo savo veiklai</t>
  </si>
  <si>
    <r>
      <t>Finansavimo sumų sumažėjimas dėl turto</t>
    </r>
    <r>
      <rPr>
        <b/>
        <sz val="11"/>
        <rFont val="Times New Roman"/>
        <family val="1"/>
        <charset val="186"/>
      </rPr>
      <t xml:space="preserve"> pardavimo</t>
    </r>
  </si>
  <si>
    <t>Perduota kitiems viešojo sektoriaus subjektams</t>
  </si>
  <si>
    <r>
      <t xml:space="preserve">Neatlygintinai </t>
    </r>
    <r>
      <rPr>
        <b/>
        <sz val="11"/>
        <rFont val="Times New Roman"/>
        <family val="1"/>
        <charset val="186"/>
      </rPr>
      <t>gautas turtas</t>
    </r>
  </si>
  <si>
    <t>Finansavimo sumų pergrupavimas*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</si>
  <si>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</si>
  <si>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likutis ataskaitinio laikotarpio pabaigoje</t>
  </si>
  <si>
    <t>Per ataskaitinį laikotarpį</t>
  </si>
  <si>
    <t>Finansavimo sumų likutis ataskaitinio laikotarpio pradžioje</t>
  </si>
  <si>
    <t>Finansavimo sumos</t>
  </si>
  <si>
    <t>FINANSAVIMO SUMOS PAGAL ŠALTINĮ, TIKSLINĘ PASKIRTĮ IR JŲ POKYČIAI PER ATASKAITINĮ LAIKOTARPĮ</t>
  </si>
  <si>
    <t xml:space="preserve">                                      4 priedas</t>
  </si>
  <si>
    <t xml:space="preserve">                                     20-ojo VSAFAS „Finansavimo sumos“</t>
  </si>
  <si>
    <t>P03</t>
  </si>
  <si>
    <t>P04</t>
  </si>
  <si>
    <t>P08</t>
  </si>
  <si>
    <t>P09</t>
  </si>
  <si>
    <t>P10</t>
  </si>
  <si>
    <t>P12</t>
  </si>
  <si>
    <t>P15</t>
  </si>
  <si>
    <t>P17</t>
  </si>
  <si>
    <t>P18</t>
  </si>
  <si>
    <t>P21</t>
  </si>
  <si>
    <t>P22</t>
  </si>
  <si>
    <t xml:space="preserve">2026.04.28  Nr.   1  </t>
  </si>
  <si>
    <t>L.a. tarnybos viršininko funkcijas
Plikių UK vyriausiasis ugniagesys gelbėtojas</t>
  </si>
  <si>
    <t>Justinas Stonys</t>
  </si>
  <si>
    <t>L.a. tarnybos viršininko funkcijas
Plikių UK vyriausiasis ugniagesys gelbėtojas                                                                    Justinas Stonys</t>
  </si>
  <si>
    <t xml:space="preserve">2026.04.28 Nr.1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</si>
</sst>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sz val="9"/>
      <color indexed="8"/>
      <name val="Tahoma"/>
      <family val="2"/>
      <charset val="186"/>
    </font>
    <font>
      <b/>
      <sz val="9"/>
      <name val="Times New Roman"/>
      <family val="1"/>
      <charset val="186"/>
    </font>
    <font>
      <u/>
      <sz val="10"/>
      <name val="Arial"/>
      <family val="2"/>
      <charset val="186"/>
    </font>
    <font>
      <sz val="11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Arial"/>
      <family val="2"/>
      <charset val="186"/>
    </font>
    <font>
      <sz val="10"/>
      <color indexed="8"/>
      <name val="TimesNewRomanPSMT"/>
      <charset val="186"/>
    </font>
    <font>
      <i/>
      <sz val="10"/>
      <name val="TimesNewRoman,Bold"/>
    </font>
    <font>
      <sz val="10"/>
      <name val="TimesNewRoman,Bold"/>
    </font>
    <font>
      <u/>
      <sz val="11"/>
      <name val="TimesNewRoman,Bold"/>
      <charset val="186"/>
    </font>
    <font>
      <sz val="11"/>
      <name val="TimesNewRoman,Bold"/>
    </font>
    <font>
      <b/>
      <sz val="11"/>
      <name val="TimesNewRoman,Bold"/>
    </font>
    <font>
      <sz val="12"/>
      <name val="TimesNewRoman,Bold"/>
    </font>
    <font>
      <b/>
      <sz val="12"/>
      <color indexed="8"/>
      <name val="Times New Roman"/>
      <family val="1"/>
      <charset val="186"/>
    </font>
    <font>
      <sz val="10"/>
      <name val="Arial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9"/>
      <color indexed="81"/>
      <name val="Tahoma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3" fillId="0" borderId="0"/>
  </cellStyleXfs>
  <cellXfs count="235">
    <xf numFmtId="0" fontId="0" fillId="0" borderId="0" xfId="0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16" fontId="2" fillId="3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16" fontId="2" fillId="3" borderId="1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" fontId="1" fillId="4" borderId="1" xfId="0" applyNumberFormat="1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0" borderId="5" xfId="0" applyFont="1" applyBorder="1"/>
    <xf numFmtId="16" fontId="2" fillId="3" borderId="5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 wrapText="1"/>
    </xf>
    <xf numFmtId="16" fontId="2" fillId="4" borderId="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2" fillId="0" borderId="0" xfId="0" applyFont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right" vertical="center"/>
    </xf>
    <xf numFmtId="2" fontId="1" fillId="5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6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" fontId="4" fillId="6" borderId="3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2" fontId="13" fillId="6" borderId="3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2" fontId="4" fillId="7" borderId="1" xfId="0" applyNumberFormat="1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4" fillId="0" borderId="0" xfId="1" applyFont="1" applyAlignment="1">
      <alignment vertical="center"/>
    </xf>
    <xf numFmtId="0" fontId="24" fillId="0" borderId="0" xfId="1" applyFont="1" applyAlignment="1">
      <alignment horizontal="center" vertical="center"/>
    </xf>
    <xf numFmtId="0" fontId="23" fillId="0" borderId="0" xfId="1"/>
    <xf numFmtId="0" fontId="2" fillId="6" borderId="0" xfId="1" applyFont="1" applyFill="1" applyAlignment="1">
      <alignment vertical="center" wrapText="1"/>
    </xf>
    <xf numFmtId="0" fontId="23" fillId="2" borderId="0" xfId="1" applyFill="1" applyAlignment="1">
      <alignment horizontal="center"/>
    </xf>
    <xf numFmtId="0" fontId="24" fillId="0" borderId="0" xfId="1" applyFont="1" applyAlignment="1">
      <alignment horizontal="left" vertical="center"/>
    </xf>
    <xf numFmtId="2" fontId="1" fillId="0" borderId="13" xfId="1" applyNumberFormat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left" vertical="center" wrapText="1"/>
    </xf>
    <xf numFmtId="0" fontId="25" fillId="0" borderId="13" xfId="1" applyFont="1" applyBorder="1" applyAlignment="1">
      <alignment horizontal="center" vertical="center" wrapText="1"/>
    </xf>
    <xf numFmtId="2" fontId="2" fillId="0" borderId="13" xfId="1" applyNumberFormat="1" applyFont="1" applyBorder="1" applyAlignment="1">
      <alignment horizontal="center" vertical="center" wrapText="1"/>
    </xf>
    <xf numFmtId="2" fontId="24" fillId="0" borderId="13" xfId="1" applyNumberFormat="1" applyFont="1" applyBorder="1" applyAlignment="1">
      <alignment horizontal="center" vertical="center" wrapText="1"/>
    </xf>
    <xf numFmtId="0" fontId="24" fillId="0" borderId="13" xfId="1" applyFont="1" applyBorder="1" applyAlignment="1">
      <alignment horizontal="left" vertical="center" wrapText="1"/>
    </xf>
    <xf numFmtId="0" fontId="24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49" fontId="2" fillId="0" borderId="14" xfId="1" applyNumberFormat="1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5" fillId="0" borderId="0" xfId="1" applyFont="1" applyAlignment="1">
      <alignment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6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0" fillId="0" borderId="11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 wrapText="1"/>
    </xf>
    <xf numFmtId="0" fontId="2" fillId="3" borderId="0" xfId="0" applyFont="1" applyFill="1" applyAlignment="1">
      <alignment horizontal="center" vertical="center" wrapText="1"/>
    </xf>
    <xf numFmtId="0" fontId="7" fillId="0" borderId="12" xfId="0" applyFont="1" applyBorder="1" applyAlignment="1">
      <alignment horizontal="righ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5" fillId="0" borderId="16" xfId="1" applyFont="1" applyBorder="1" applyAlignment="1">
      <alignment horizontal="center" vertical="center" wrapText="1"/>
    </xf>
  </cellXfs>
  <cellStyles count="2">
    <cellStyle name="Įprastas" xfId="0" builtinId="0"/>
    <cellStyle name="Įprastas 2" xfId="1" xr:uid="{43E3D3F0-D398-48A6-8D48-36AC3CAE0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155FD-9511-4B0E-A3AF-033A825F92AE}">
  <dimension ref="A1:I93"/>
  <sheetViews>
    <sheetView showGridLines="0" tabSelected="1" zoomScaleSheetLayoutView="100" workbookViewId="0">
      <selection activeCell="A7" sqref="A7:G7"/>
    </sheetView>
  </sheetViews>
  <sheetFormatPr defaultColWidth="9" defaultRowHeight="12.75"/>
  <cols>
    <col min="1" max="1" width="9.85546875" style="1" customWidth="1"/>
    <col min="2" max="2" width="3" style="2" customWidth="1"/>
    <col min="3" max="3" width="2.5703125" style="2" customWidth="1"/>
    <col min="4" max="4" width="55" style="2" customWidth="1"/>
    <col min="5" max="5" width="7.85546875" style="2" customWidth="1"/>
    <col min="6" max="7" width="12" style="1" customWidth="1"/>
    <col min="8" max="16384" width="9" style="82"/>
  </cols>
  <sheetData>
    <row r="1" spans="1:7" ht="30" customHeight="1">
      <c r="A1" s="208"/>
      <c r="B1" s="208"/>
      <c r="C1" s="208"/>
      <c r="D1" s="208"/>
      <c r="E1" s="208"/>
      <c r="F1" s="208"/>
      <c r="G1" s="208"/>
    </row>
    <row r="2" spans="1:7" ht="12.75" customHeight="1">
      <c r="D2" s="209" t="s">
        <v>0</v>
      </c>
      <c r="E2" s="209"/>
      <c r="F2" s="209"/>
      <c r="G2" s="209"/>
    </row>
    <row r="3" spans="1:7">
      <c r="D3" s="80" t="s">
        <v>141</v>
      </c>
      <c r="E3" s="90"/>
      <c r="F3" s="90"/>
      <c r="G3" s="90"/>
    </row>
    <row r="5" spans="1:7">
      <c r="A5" s="210" t="s">
        <v>1</v>
      </c>
      <c r="B5" s="210"/>
      <c r="C5" s="210"/>
      <c r="D5" s="210"/>
      <c r="E5" s="210"/>
      <c r="F5" s="210"/>
      <c r="G5" s="210"/>
    </row>
    <row r="6" spans="1:7">
      <c r="A6" s="210"/>
      <c r="B6" s="210"/>
      <c r="C6" s="210"/>
      <c r="D6" s="210"/>
      <c r="E6" s="210"/>
      <c r="F6" s="210"/>
      <c r="G6" s="210"/>
    </row>
    <row r="7" spans="1:7">
      <c r="A7" s="203" t="s">
        <v>142</v>
      </c>
      <c r="B7" s="203"/>
      <c r="C7" s="203"/>
      <c r="D7" s="203"/>
      <c r="E7" s="203"/>
      <c r="F7" s="203"/>
      <c r="G7" s="203"/>
    </row>
    <row r="8" spans="1:7">
      <c r="A8" s="211" t="s">
        <v>140</v>
      </c>
      <c r="B8" s="211"/>
      <c r="C8" s="211"/>
      <c r="D8" s="211"/>
      <c r="E8" s="211"/>
      <c r="F8" s="211"/>
      <c r="G8" s="211"/>
    </row>
    <row r="9" spans="1:7" ht="12.75" customHeight="1">
      <c r="A9" s="203" t="s">
        <v>144</v>
      </c>
      <c r="B9" s="203"/>
      <c r="C9" s="203"/>
      <c r="D9" s="203"/>
      <c r="E9" s="203"/>
      <c r="F9" s="203"/>
      <c r="G9" s="203"/>
    </row>
    <row r="10" spans="1:7" ht="13.15" customHeight="1">
      <c r="A10" s="207" t="s">
        <v>2</v>
      </c>
      <c r="B10" s="207"/>
      <c r="C10" s="207"/>
      <c r="D10" s="207"/>
      <c r="E10" s="207"/>
      <c r="F10" s="207"/>
      <c r="G10" s="207"/>
    </row>
    <row r="11" spans="1:7">
      <c r="A11" s="91"/>
      <c r="B11" s="91"/>
      <c r="C11" s="91"/>
      <c r="D11" s="91"/>
      <c r="E11" s="91"/>
      <c r="F11" s="91"/>
      <c r="G11" s="91"/>
    </row>
    <row r="12" spans="1:7" ht="3.75" customHeight="1">
      <c r="A12" s="204"/>
      <c r="B12" s="204"/>
      <c r="C12" s="204"/>
      <c r="D12" s="204"/>
      <c r="E12" s="204"/>
    </row>
    <row r="13" spans="1:7">
      <c r="A13" s="205" t="s">
        <v>3</v>
      </c>
      <c r="B13" s="205"/>
      <c r="C13" s="205"/>
      <c r="D13" s="205"/>
      <c r="E13" s="205"/>
      <c r="F13" s="205"/>
      <c r="G13" s="205"/>
    </row>
    <row r="14" spans="1:7">
      <c r="A14" s="205" t="s">
        <v>143</v>
      </c>
      <c r="B14" s="205"/>
      <c r="C14" s="205"/>
      <c r="D14" s="205"/>
      <c r="E14" s="205"/>
      <c r="F14" s="205"/>
      <c r="G14" s="205"/>
    </row>
    <row r="15" spans="1:7" ht="16.149999999999999" customHeight="1">
      <c r="A15" s="3"/>
      <c r="B15" s="4"/>
      <c r="C15" s="4"/>
      <c r="D15" s="4"/>
      <c r="E15" s="4"/>
      <c r="F15" s="5"/>
      <c r="G15" s="5"/>
    </row>
    <row r="16" spans="1:7">
      <c r="A16" s="206" t="s">
        <v>289</v>
      </c>
      <c r="B16" s="206"/>
      <c r="C16" s="206"/>
      <c r="D16" s="206"/>
      <c r="E16" s="206"/>
      <c r="F16" s="206"/>
      <c r="G16" s="206"/>
    </row>
    <row r="17" spans="1:7" ht="13.9" customHeight="1">
      <c r="A17" s="201" t="s">
        <v>4</v>
      </c>
      <c r="B17" s="201"/>
      <c r="C17" s="201"/>
      <c r="D17" s="201"/>
      <c r="E17" s="201"/>
      <c r="F17" s="201"/>
      <c r="G17" s="201"/>
    </row>
    <row r="18" spans="1:7" ht="12.75" customHeight="1">
      <c r="A18" s="3"/>
      <c r="B18" s="6"/>
      <c r="C18" s="6"/>
      <c r="D18" s="202" t="s">
        <v>5</v>
      </c>
      <c r="E18" s="202"/>
      <c r="F18" s="202"/>
      <c r="G18" s="202"/>
    </row>
    <row r="19" spans="1:7" ht="67.5" customHeight="1">
      <c r="A19" s="7" t="s">
        <v>6</v>
      </c>
      <c r="B19" s="212" t="s">
        <v>7</v>
      </c>
      <c r="C19" s="213"/>
      <c r="D19" s="214"/>
      <c r="E19" s="9" t="s">
        <v>8</v>
      </c>
      <c r="F19" s="8" t="s">
        <v>9</v>
      </c>
      <c r="G19" s="8" t="s">
        <v>10</v>
      </c>
    </row>
    <row r="20" spans="1:7" s="62" customFormat="1" ht="12.75" customHeight="1">
      <c r="A20" s="41">
        <v>1</v>
      </c>
      <c r="B20" s="220">
        <v>2</v>
      </c>
      <c r="C20" s="221"/>
      <c r="D20" s="222"/>
      <c r="E20" s="50">
        <v>3</v>
      </c>
      <c r="F20" s="92">
        <v>4</v>
      </c>
      <c r="G20" s="92">
        <v>5</v>
      </c>
    </row>
    <row r="21" spans="1:7" s="62" customFormat="1" ht="12.75" customHeight="1">
      <c r="A21" s="10" t="s">
        <v>11</v>
      </c>
      <c r="B21" s="11" t="s">
        <v>12</v>
      </c>
      <c r="C21" s="12"/>
      <c r="D21" s="13"/>
      <c r="E21" s="14"/>
      <c r="F21" s="15">
        <f>SUM(F22,F27,F37,F38,F39)</f>
        <v>232584.80000000002</v>
      </c>
      <c r="G21" s="15">
        <f>SUM(G22,G27,G37,G38,G39)</f>
        <v>242302.97000000003</v>
      </c>
    </row>
    <row r="22" spans="1:7" s="62" customFormat="1" ht="12.75" customHeight="1">
      <c r="A22" s="16" t="s">
        <v>13</v>
      </c>
      <c r="B22" s="17" t="s">
        <v>14</v>
      </c>
      <c r="C22" s="18"/>
      <c r="D22" s="19"/>
      <c r="E22" s="20" t="s">
        <v>274</v>
      </c>
      <c r="F22" s="21">
        <f>SUM(F23:F26)</f>
        <v>250</v>
      </c>
      <c r="G22" s="21">
        <f>SUM(G23:G26)</f>
        <v>400</v>
      </c>
    </row>
    <row r="23" spans="1:7" s="62" customFormat="1" ht="12.75" customHeight="1">
      <c r="A23" s="20" t="s">
        <v>15</v>
      </c>
      <c r="B23" s="22"/>
      <c r="C23" s="23" t="s">
        <v>16</v>
      </c>
      <c r="D23" s="24"/>
      <c r="E23" s="25"/>
      <c r="F23" s="21"/>
      <c r="G23" s="21"/>
    </row>
    <row r="24" spans="1:7" s="62" customFormat="1" ht="12.75" customHeight="1">
      <c r="A24" s="20" t="s">
        <v>17</v>
      </c>
      <c r="B24" s="22"/>
      <c r="C24" s="23" t="s">
        <v>18</v>
      </c>
      <c r="D24" s="26"/>
      <c r="E24" s="27"/>
      <c r="F24" s="21">
        <v>250</v>
      </c>
      <c r="G24" s="21">
        <v>400</v>
      </c>
    </row>
    <row r="25" spans="1:7" s="62" customFormat="1" ht="12.75" customHeight="1">
      <c r="A25" s="20" t="s">
        <v>19</v>
      </c>
      <c r="B25" s="22"/>
      <c r="C25" s="23" t="s">
        <v>20</v>
      </c>
      <c r="D25" s="26"/>
      <c r="E25" s="16"/>
      <c r="F25" s="21"/>
      <c r="G25" s="21"/>
    </row>
    <row r="26" spans="1:7" s="62" customFormat="1" ht="12.75" customHeight="1">
      <c r="A26" s="20" t="s">
        <v>21</v>
      </c>
      <c r="B26" s="22"/>
      <c r="C26" s="23" t="s">
        <v>22</v>
      </c>
      <c r="D26" s="26"/>
      <c r="E26" s="27"/>
      <c r="F26" s="21"/>
      <c r="G26" s="21"/>
    </row>
    <row r="27" spans="1:7" s="62" customFormat="1" ht="12.75" customHeight="1">
      <c r="A27" s="28" t="s">
        <v>23</v>
      </c>
      <c r="B27" s="29" t="s">
        <v>24</v>
      </c>
      <c r="C27" s="30"/>
      <c r="D27" s="31"/>
      <c r="E27" s="16" t="s">
        <v>275</v>
      </c>
      <c r="F27" s="21">
        <f>SUM(F28:F36)</f>
        <v>232334.80000000002</v>
      </c>
      <c r="G27" s="21">
        <f>SUM(G28:G36)</f>
        <v>241902.97000000003</v>
      </c>
    </row>
    <row r="28" spans="1:7" s="62" customFormat="1" ht="12.75" customHeight="1">
      <c r="A28" s="20" t="s">
        <v>25</v>
      </c>
      <c r="B28" s="22"/>
      <c r="C28" s="23" t="s">
        <v>26</v>
      </c>
      <c r="D28" s="26"/>
      <c r="E28" s="27"/>
      <c r="F28" s="21">
        <v>5952.89</v>
      </c>
      <c r="G28" s="21">
        <v>5952.89</v>
      </c>
    </row>
    <row r="29" spans="1:7" s="62" customFormat="1" ht="12.75" customHeight="1">
      <c r="A29" s="20" t="s">
        <v>27</v>
      </c>
      <c r="B29" s="22"/>
      <c r="C29" s="23" t="s">
        <v>28</v>
      </c>
      <c r="D29" s="26"/>
      <c r="E29" s="27"/>
      <c r="F29" s="21">
        <v>144844.94</v>
      </c>
      <c r="G29" s="21">
        <v>145724.96000000002</v>
      </c>
    </row>
    <row r="30" spans="1:7" s="62" customFormat="1" ht="12.75" customHeight="1">
      <c r="A30" s="20" t="s">
        <v>29</v>
      </c>
      <c r="B30" s="22"/>
      <c r="C30" s="23" t="s">
        <v>30</v>
      </c>
      <c r="D30" s="26"/>
      <c r="E30" s="27"/>
      <c r="F30" s="21"/>
      <c r="G30" s="21">
        <v>0.4499999999998181</v>
      </c>
    </row>
    <row r="31" spans="1:7" s="62" customFormat="1" ht="12.75" customHeight="1">
      <c r="A31" s="20" t="s">
        <v>31</v>
      </c>
      <c r="B31" s="22"/>
      <c r="C31" s="23" t="s">
        <v>32</v>
      </c>
      <c r="D31" s="26"/>
      <c r="E31" s="27"/>
      <c r="F31" s="21"/>
      <c r="G31" s="21"/>
    </row>
    <row r="32" spans="1:7" s="62" customFormat="1" ht="12.75" customHeight="1">
      <c r="A32" s="20" t="s">
        <v>33</v>
      </c>
      <c r="B32" s="22"/>
      <c r="C32" s="23" t="s">
        <v>34</v>
      </c>
      <c r="D32" s="26"/>
      <c r="E32" s="27"/>
      <c r="F32" s="21">
        <v>42515.119999999995</v>
      </c>
      <c r="G32" s="21">
        <v>48089.72</v>
      </c>
    </row>
    <row r="33" spans="1:7" s="62" customFormat="1" ht="12.75" customHeight="1">
      <c r="A33" s="20" t="s">
        <v>35</v>
      </c>
      <c r="B33" s="22"/>
      <c r="C33" s="23" t="s">
        <v>36</v>
      </c>
      <c r="D33" s="26"/>
      <c r="E33" s="27"/>
      <c r="F33" s="21"/>
      <c r="G33" s="21"/>
    </row>
    <row r="34" spans="1:7" s="62" customFormat="1" ht="12.75" customHeight="1">
      <c r="A34" s="20" t="s">
        <v>37</v>
      </c>
      <c r="B34" s="22"/>
      <c r="C34" s="23" t="s">
        <v>38</v>
      </c>
      <c r="D34" s="26"/>
      <c r="E34" s="27"/>
      <c r="F34" s="21">
        <v>29398.259999999995</v>
      </c>
      <c r="G34" s="21">
        <v>32511.359999999993</v>
      </c>
    </row>
    <row r="35" spans="1:7" s="62" customFormat="1" ht="12.75" customHeight="1">
      <c r="A35" s="20" t="s">
        <v>39</v>
      </c>
      <c r="B35" s="32"/>
      <c r="C35" s="33" t="s">
        <v>40</v>
      </c>
      <c r="D35" s="34"/>
      <c r="E35" s="27"/>
      <c r="F35" s="21"/>
      <c r="G35" s="21"/>
    </row>
    <row r="36" spans="1:7" s="62" customFormat="1" ht="12.75" customHeight="1">
      <c r="A36" s="20" t="s">
        <v>41</v>
      </c>
      <c r="B36" s="22"/>
      <c r="C36" s="23" t="s">
        <v>42</v>
      </c>
      <c r="D36" s="26"/>
      <c r="E36" s="16"/>
      <c r="F36" s="21">
        <v>9623.59</v>
      </c>
      <c r="G36" s="21">
        <v>9623.59</v>
      </c>
    </row>
    <row r="37" spans="1:7" s="62" customFormat="1" ht="12.75" customHeight="1">
      <c r="A37" s="16" t="s">
        <v>43</v>
      </c>
      <c r="B37" s="35" t="s">
        <v>44</v>
      </c>
      <c r="C37" s="35"/>
      <c r="D37" s="36"/>
      <c r="E37" s="16"/>
      <c r="F37" s="21"/>
      <c r="G37" s="21"/>
    </row>
    <row r="38" spans="1:7" s="62" customFormat="1" ht="12.75" customHeight="1">
      <c r="A38" s="16" t="s">
        <v>45</v>
      </c>
      <c r="B38" s="35" t="s">
        <v>46</v>
      </c>
      <c r="C38" s="35"/>
      <c r="D38" s="36"/>
      <c r="E38" s="27"/>
      <c r="F38" s="21"/>
      <c r="G38" s="21"/>
    </row>
    <row r="39" spans="1:7" s="62" customFormat="1" ht="12.75" customHeight="1">
      <c r="A39" s="16" t="s">
        <v>47</v>
      </c>
      <c r="B39" s="35" t="s">
        <v>48</v>
      </c>
      <c r="C39" s="22"/>
      <c r="D39" s="37"/>
      <c r="E39" s="27"/>
      <c r="F39" s="21"/>
      <c r="G39" s="21"/>
    </row>
    <row r="40" spans="1:7" s="62" customFormat="1" ht="12.75" customHeight="1">
      <c r="A40" s="10" t="s">
        <v>49</v>
      </c>
      <c r="B40" s="11" t="s">
        <v>50</v>
      </c>
      <c r="C40" s="12"/>
      <c r="D40" s="13"/>
      <c r="E40" s="38"/>
      <c r="F40" s="39"/>
      <c r="G40" s="39"/>
    </row>
    <row r="41" spans="1:7" s="62" customFormat="1" ht="12.75" customHeight="1">
      <c r="A41" s="10" t="s">
        <v>51</v>
      </c>
      <c r="B41" s="11" t="s">
        <v>52</v>
      </c>
      <c r="C41" s="12"/>
      <c r="D41" s="13"/>
      <c r="E41" s="40"/>
      <c r="F41" s="15">
        <f>SUM(F42,F43,F44,F50,F51)</f>
        <v>117120.38</v>
      </c>
      <c r="G41" s="15">
        <f>SUM(G42,G43,G44,G50,G51)</f>
        <v>76503.94</v>
      </c>
    </row>
    <row r="42" spans="1:7" s="62" customFormat="1" ht="12.75" customHeight="1">
      <c r="A42" s="41" t="s">
        <v>53</v>
      </c>
      <c r="B42" s="42" t="s">
        <v>54</v>
      </c>
      <c r="C42" s="32"/>
      <c r="D42" s="43"/>
      <c r="E42" s="16" t="s">
        <v>276</v>
      </c>
      <c r="F42" s="21">
        <v>2970.15</v>
      </c>
      <c r="G42" s="21">
        <v>6582.2800000000007</v>
      </c>
    </row>
    <row r="43" spans="1:7" s="62" customFormat="1" ht="12.75" customHeight="1">
      <c r="A43" s="41" t="s">
        <v>55</v>
      </c>
      <c r="B43" s="44" t="s">
        <v>56</v>
      </c>
      <c r="C43" s="45"/>
      <c r="D43" s="46"/>
      <c r="E43" s="16" t="s">
        <v>277</v>
      </c>
      <c r="F43" s="21">
        <v>2013.74</v>
      </c>
      <c r="G43" s="21">
        <v>485.24</v>
      </c>
    </row>
    <row r="44" spans="1:7" s="62" customFormat="1" ht="12.75" customHeight="1">
      <c r="A44" s="41" t="s">
        <v>57</v>
      </c>
      <c r="B44" s="47" t="s">
        <v>58</v>
      </c>
      <c r="C44" s="48"/>
      <c r="D44" s="49"/>
      <c r="E44" s="16" t="s">
        <v>278</v>
      </c>
      <c r="F44" s="21">
        <f>SUM(F45:F49)</f>
        <v>111875.16</v>
      </c>
      <c r="G44" s="21">
        <f>SUM(G45:G49)</f>
        <v>69175.09</v>
      </c>
    </row>
    <row r="45" spans="1:7" s="62" customFormat="1" ht="12.75" customHeight="1">
      <c r="A45" s="50" t="s">
        <v>59</v>
      </c>
      <c r="B45" s="48"/>
      <c r="C45" s="51" t="s">
        <v>60</v>
      </c>
      <c r="D45" s="52"/>
      <c r="E45" s="16"/>
      <c r="F45" s="21"/>
      <c r="G45" s="21"/>
    </row>
    <row r="46" spans="1:7" s="62" customFormat="1" ht="12.75" customHeight="1">
      <c r="A46" s="50" t="s">
        <v>61</v>
      </c>
      <c r="B46" s="32"/>
      <c r="C46" s="33" t="s">
        <v>62</v>
      </c>
      <c r="D46" s="34"/>
      <c r="E46" s="16"/>
      <c r="F46" s="21">
        <v>111875.16</v>
      </c>
      <c r="G46" s="21">
        <v>69175.09</v>
      </c>
    </row>
    <row r="47" spans="1:7" s="62" customFormat="1" ht="12.75" customHeight="1">
      <c r="A47" s="53" t="s">
        <v>63</v>
      </c>
      <c r="B47" s="32"/>
      <c r="C47" s="33" t="s">
        <v>64</v>
      </c>
      <c r="D47" s="54"/>
      <c r="E47" s="55"/>
      <c r="F47" s="21"/>
      <c r="G47" s="21"/>
    </row>
    <row r="48" spans="1:7" s="62" customFormat="1" ht="12.75" customHeight="1">
      <c r="A48" s="50" t="s">
        <v>65</v>
      </c>
      <c r="B48" s="32"/>
      <c r="C48" s="175" t="s">
        <v>66</v>
      </c>
      <c r="D48" s="176"/>
      <c r="E48" s="16"/>
      <c r="F48" s="21"/>
      <c r="G48" s="21"/>
    </row>
    <row r="49" spans="1:7" s="62" customFormat="1" ht="12.75" customHeight="1">
      <c r="A49" s="50" t="s">
        <v>67</v>
      </c>
      <c r="B49" s="32"/>
      <c r="C49" s="33" t="s">
        <v>68</v>
      </c>
      <c r="D49" s="34"/>
      <c r="E49" s="16"/>
      <c r="F49" s="21"/>
      <c r="G49" s="21"/>
    </row>
    <row r="50" spans="1:7" s="62" customFormat="1" ht="12.75" customHeight="1">
      <c r="A50" s="41" t="s">
        <v>69</v>
      </c>
      <c r="B50" s="42" t="s">
        <v>70</v>
      </c>
      <c r="C50" s="42"/>
      <c r="D50" s="43"/>
      <c r="E50" s="16"/>
      <c r="F50" s="21"/>
      <c r="G50" s="21"/>
    </row>
    <row r="51" spans="1:7" s="62" customFormat="1" ht="12.75" customHeight="1">
      <c r="A51" s="41" t="s">
        <v>71</v>
      </c>
      <c r="B51" s="42" t="s">
        <v>72</v>
      </c>
      <c r="C51" s="42"/>
      <c r="D51" s="43"/>
      <c r="E51" s="16"/>
      <c r="F51" s="21">
        <v>261.33</v>
      </c>
      <c r="G51" s="21">
        <v>261.33</v>
      </c>
    </row>
    <row r="52" spans="1:7" s="62" customFormat="1" ht="12.75" customHeight="1">
      <c r="A52" s="83" t="s">
        <v>73</v>
      </c>
      <c r="B52" s="84" t="s">
        <v>74</v>
      </c>
      <c r="C52" s="85"/>
      <c r="D52" s="86"/>
      <c r="E52" s="87"/>
      <c r="F52" s="88">
        <f>SUM(F21,F40,F41)</f>
        <v>349705.18000000005</v>
      </c>
      <c r="G52" s="88">
        <f>SUM(G21,G40,G41)</f>
        <v>318806.91000000003</v>
      </c>
    </row>
    <row r="53" spans="1:7" s="62" customFormat="1" ht="12.75" customHeight="1">
      <c r="A53" s="10" t="s">
        <v>75</v>
      </c>
      <c r="B53" s="11" t="s">
        <v>76</v>
      </c>
      <c r="C53" s="11"/>
      <c r="D53" s="57"/>
      <c r="E53" s="40" t="s">
        <v>279</v>
      </c>
      <c r="F53" s="15">
        <f>SUM(F54:F58)</f>
        <v>236365.42999999996</v>
      </c>
      <c r="G53" s="15">
        <f>SUM(G54:G58)</f>
        <v>248681.81999999992</v>
      </c>
    </row>
    <row r="54" spans="1:7" s="62" customFormat="1" ht="12.75" customHeight="1">
      <c r="A54" s="16" t="s">
        <v>77</v>
      </c>
      <c r="B54" s="35" t="s">
        <v>78</v>
      </c>
      <c r="C54" s="35"/>
      <c r="D54" s="36"/>
      <c r="E54" s="16"/>
      <c r="F54" s="21">
        <v>77793.649999999994</v>
      </c>
      <c r="G54" s="21">
        <v>81280.039999999921</v>
      </c>
    </row>
    <row r="55" spans="1:7" s="62" customFormat="1" ht="12.75" customHeight="1">
      <c r="A55" s="28" t="s">
        <v>79</v>
      </c>
      <c r="B55" s="29" t="s">
        <v>80</v>
      </c>
      <c r="C55" s="30"/>
      <c r="D55" s="31"/>
      <c r="E55" s="28"/>
      <c r="F55" s="21">
        <v>158310.44999999998</v>
      </c>
      <c r="G55" s="21">
        <v>167136.72</v>
      </c>
    </row>
    <row r="56" spans="1:7" s="62" customFormat="1" ht="12.75" customHeight="1">
      <c r="A56" s="16" t="s">
        <v>81</v>
      </c>
      <c r="B56" s="215" t="s">
        <v>82</v>
      </c>
      <c r="C56" s="216"/>
      <c r="D56" s="217"/>
      <c r="E56" s="16"/>
      <c r="F56" s="21"/>
      <c r="G56" s="21"/>
    </row>
    <row r="57" spans="1:7" s="62" customFormat="1" ht="12.75" customHeight="1">
      <c r="A57" s="16" t="s">
        <v>83</v>
      </c>
      <c r="B57" s="215" t="s">
        <v>84</v>
      </c>
      <c r="C57" s="216"/>
      <c r="D57" s="217"/>
      <c r="E57" s="16"/>
      <c r="F57" s="21"/>
      <c r="G57" s="21"/>
    </row>
    <row r="58" spans="1:7" s="62" customFormat="1" ht="12.75" customHeight="1">
      <c r="A58" s="16" t="s">
        <v>85</v>
      </c>
      <c r="B58" s="35" t="s">
        <v>86</v>
      </c>
      <c r="C58" s="22"/>
      <c r="D58" s="37"/>
      <c r="E58" s="16"/>
      <c r="F58" s="21">
        <v>261.33</v>
      </c>
      <c r="G58" s="21">
        <v>265.06</v>
      </c>
    </row>
    <row r="59" spans="1:7" s="62" customFormat="1" ht="12.75" customHeight="1">
      <c r="A59" s="10" t="s">
        <v>87</v>
      </c>
      <c r="B59" s="11" t="s">
        <v>88</v>
      </c>
      <c r="C59" s="12"/>
      <c r="D59" s="13"/>
      <c r="E59" s="40"/>
      <c r="F59" s="15">
        <f>SUM(F60,F61,F64)</f>
        <v>113339.78000000001</v>
      </c>
      <c r="G59" s="15">
        <f>SUM(G60,G61,G64)</f>
        <v>70125.12000000001</v>
      </c>
    </row>
    <row r="60" spans="1:7" s="62" customFormat="1" ht="12.75" customHeight="1">
      <c r="A60" s="20" t="s">
        <v>89</v>
      </c>
      <c r="B60" s="22" t="s">
        <v>90</v>
      </c>
      <c r="C60" s="23"/>
      <c r="D60" s="24"/>
      <c r="E60" s="16" t="s">
        <v>280</v>
      </c>
      <c r="F60" s="21">
        <v>18650.38</v>
      </c>
      <c r="G60" s="21">
        <v>18650.38</v>
      </c>
    </row>
    <row r="61" spans="1:7" s="62" customFormat="1" ht="12.75" customHeight="1">
      <c r="A61" s="16" t="s">
        <v>91</v>
      </c>
      <c r="B61" s="17" t="s">
        <v>92</v>
      </c>
      <c r="C61" s="58"/>
      <c r="D61" s="59"/>
      <c r="E61" s="16"/>
      <c r="F61" s="21">
        <f>SUM(F62:F63)</f>
        <v>0</v>
      </c>
      <c r="G61" s="21">
        <f>SUM(G62:G63)</f>
        <v>0</v>
      </c>
    </row>
    <row r="62" spans="1:7" s="62" customFormat="1">
      <c r="A62" s="20" t="s">
        <v>93</v>
      </c>
      <c r="B62" s="60"/>
      <c r="C62" s="23" t="s">
        <v>94</v>
      </c>
      <c r="D62" s="61"/>
      <c r="E62" s="16"/>
      <c r="F62" s="21"/>
      <c r="G62" s="21"/>
    </row>
    <row r="63" spans="1:7" s="62" customFormat="1" ht="12.75" customHeight="1">
      <c r="A63" s="20" t="s">
        <v>95</v>
      </c>
      <c r="B63" s="22"/>
      <c r="C63" s="23" t="s">
        <v>96</v>
      </c>
      <c r="D63" s="26"/>
      <c r="E63" s="27"/>
      <c r="F63" s="21"/>
      <c r="G63" s="21"/>
    </row>
    <row r="64" spans="1:7" s="62" customFormat="1" ht="12.75" customHeight="1">
      <c r="A64" s="41" t="s">
        <v>97</v>
      </c>
      <c r="B64" s="63" t="s">
        <v>98</v>
      </c>
      <c r="C64" s="64"/>
      <c r="D64" s="65"/>
      <c r="E64" s="41" t="s">
        <v>281</v>
      </c>
      <c r="F64" s="21">
        <f>SUM(F65:F68,F69:F69)</f>
        <v>94689.400000000009</v>
      </c>
      <c r="G64" s="21">
        <f>SUM(G65:G68,G69:G69)</f>
        <v>51474.740000000005</v>
      </c>
    </row>
    <row r="65" spans="1:7" s="62" customFormat="1" ht="12.75" customHeight="1">
      <c r="A65" s="20" t="s">
        <v>99</v>
      </c>
      <c r="B65" s="22"/>
      <c r="C65" s="23" t="s">
        <v>100</v>
      </c>
      <c r="D65" s="24"/>
      <c r="E65" s="16"/>
      <c r="F65" s="21"/>
      <c r="G65" s="21"/>
    </row>
    <row r="66" spans="1:7" s="62" customFormat="1" ht="12.75" customHeight="1">
      <c r="A66" s="20" t="s">
        <v>101</v>
      </c>
      <c r="B66" s="60"/>
      <c r="C66" s="23" t="s">
        <v>102</v>
      </c>
      <c r="D66" s="61"/>
      <c r="E66" s="16"/>
      <c r="F66" s="21"/>
      <c r="G66" s="21"/>
    </row>
    <row r="67" spans="1:7" s="62" customFormat="1">
      <c r="A67" s="20" t="s">
        <v>103</v>
      </c>
      <c r="B67" s="60"/>
      <c r="C67" s="23" t="s">
        <v>104</v>
      </c>
      <c r="D67" s="61"/>
      <c r="E67" s="16"/>
      <c r="F67" s="21">
        <v>23992.34</v>
      </c>
      <c r="G67" s="21">
        <v>1049.31</v>
      </c>
    </row>
    <row r="68" spans="1:7" s="62" customFormat="1">
      <c r="A68" s="66" t="s">
        <v>105</v>
      </c>
      <c r="B68" s="48"/>
      <c r="C68" s="23" t="s">
        <v>106</v>
      </c>
      <c r="D68" s="26"/>
      <c r="E68" s="16"/>
      <c r="F68" s="21">
        <v>20381.59</v>
      </c>
      <c r="G68" s="21">
        <v>109.96000000000001</v>
      </c>
    </row>
    <row r="69" spans="1:7" s="62" customFormat="1" ht="12.75" customHeight="1">
      <c r="A69" s="20" t="s">
        <v>107</v>
      </c>
      <c r="B69" s="22"/>
      <c r="C69" s="23" t="s">
        <v>108</v>
      </c>
      <c r="D69" s="26"/>
      <c r="E69" s="27"/>
      <c r="F69" s="21">
        <f>SUM(F70:F71)</f>
        <v>50315.470000000008</v>
      </c>
      <c r="G69" s="21">
        <f>SUM(G70:G71)</f>
        <v>50315.470000000008</v>
      </c>
    </row>
    <row r="70" spans="1:7" s="62" customFormat="1" ht="12.75" customHeight="1">
      <c r="A70" s="20" t="s">
        <v>109</v>
      </c>
      <c r="B70" s="67"/>
      <c r="C70" s="68"/>
      <c r="D70" s="69" t="s">
        <v>110</v>
      </c>
      <c r="E70" s="27"/>
      <c r="F70" s="21"/>
      <c r="G70" s="21"/>
    </row>
    <row r="71" spans="1:7" s="62" customFormat="1" ht="12.75" customHeight="1">
      <c r="A71" s="20" t="s">
        <v>111</v>
      </c>
      <c r="B71" s="67"/>
      <c r="C71" s="68"/>
      <c r="D71" s="70" t="s">
        <v>112</v>
      </c>
      <c r="E71" s="71"/>
      <c r="F71" s="21">
        <v>50315.470000000008</v>
      </c>
      <c r="G71" s="21">
        <v>50315.470000000008</v>
      </c>
    </row>
    <row r="72" spans="1:7" s="62" customFormat="1" ht="12.75" customHeight="1">
      <c r="A72" s="10" t="s">
        <v>113</v>
      </c>
      <c r="B72" s="72" t="s">
        <v>114</v>
      </c>
      <c r="C72" s="73"/>
      <c r="D72" s="74"/>
      <c r="E72" s="75" t="s">
        <v>282</v>
      </c>
      <c r="F72" s="15">
        <f>SUM(F73,F74,F79)</f>
        <v>-0.03</v>
      </c>
      <c r="G72" s="15">
        <f>SUM(G73,G74,G79)</f>
        <v>-0.03</v>
      </c>
    </row>
    <row r="73" spans="1:7" s="62" customFormat="1" ht="12.75" customHeight="1">
      <c r="A73" s="16" t="s">
        <v>115</v>
      </c>
      <c r="B73" s="17" t="s">
        <v>116</v>
      </c>
      <c r="C73" s="58"/>
      <c r="D73" s="59"/>
      <c r="E73" s="16"/>
      <c r="F73" s="21"/>
      <c r="G73" s="21"/>
    </row>
    <row r="74" spans="1:7" s="62" customFormat="1" ht="12.75" customHeight="1">
      <c r="A74" s="16" t="s">
        <v>117</v>
      </c>
      <c r="B74" s="17" t="s">
        <v>118</v>
      </c>
      <c r="C74" s="58"/>
      <c r="D74" s="59"/>
      <c r="E74" s="16"/>
      <c r="F74" s="21">
        <f>SUM(F75,F76)</f>
        <v>0</v>
      </c>
      <c r="G74" s="21">
        <f>SUM(G75,G76)</f>
        <v>0</v>
      </c>
    </row>
    <row r="75" spans="1:7" s="62" customFormat="1" ht="12.75" customHeight="1">
      <c r="A75" s="20" t="s">
        <v>119</v>
      </c>
      <c r="B75" s="22"/>
      <c r="C75" s="23" t="s">
        <v>120</v>
      </c>
      <c r="D75" s="26"/>
      <c r="E75" s="16"/>
      <c r="F75" s="21"/>
      <c r="G75" s="21"/>
    </row>
    <row r="76" spans="1:7" s="62" customFormat="1" ht="12.75" customHeight="1">
      <c r="A76" s="20" t="s">
        <v>121</v>
      </c>
      <c r="B76" s="22"/>
      <c r="C76" s="23" t="s">
        <v>122</v>
      </c>
      <c r="D76" s="26"/>
      <c r="E76" s="16"/>
      <c r="F76" s="21"/>
      <c r="G76" s="21"/>
    </row>
    <row r="77" spans="1:7" s="62" customFormat="1" ht="12.75" customHeight="1">
      <c r="A77" s="16" t="s">
        <v>138</v>
      </c>
      <c r="B77" s="76"/>
      <c r="C77" s="76" t="s">
        <v>123</v>
      </c>
      <c r="D77" s="26"/>
      <c r="E77" s="16"/>
      <c r="F77" s="21"/>
      <c r="G77" s="21"/>
    </row>
    <row r="78" spans="1:7" s="62" customFormat="1" ht="12.75" customHeight="1">
      <c r="A78" s="16" t="s">
        <v>139</v>
      </c>
      <c r="B78" s="76"/>
      <c r="C78" s="76" t="s">
        <v>124</v>
      </c>
      <c r="D78" s="26"/>
      <c r="E78" s="16"/>
      <c r="F78" s="21"/>
      <c r="G78" s="21"/>
    </row>
    <row r="79" spans="1:7" s="62" customFormat="1" ht="12.75" customHeight="1">
      <c r="A79" s="28" t="s">
        <v>125</v>
      </c>
      <c r="B79" s="29" t="s">
        <v>126</v>
      </c>
      <c r="C79" s="30"/>
      <c r="D79" s="31"/>
      <c r="E79" s="16"/>
      <c r="F79" s="21">
        <f>SUM(F80:F81)</f>
        <v>-0.03</v>
      </c>
      <c r="G79" s="21">
        <f>SUM(G80:G81)</f>
        <v>-0.03</v>
      </c>
    </row>
    <row r="80" spans="1:7" s="62" customFormat="1" ht="27" customHeight="1">
      <c r="A80" s="20" t="s">
        <v>127</v>
      </c>
      <c r="B80" s="77"/>
      <c r="C80" s="216" t="s">
        <v>128</v>
      </c>
      <c r="D80" s="217"/>
      <c r="E80" s="27"/>
      <c r="F80" s="21">
        <v>-0.03</v>
      </c>
      <c r="G80" s="21">
        <v>-0.03</v>
      </c>
    </row>
    <row r="81" spans="1:9" s="62" customFormat="1" ht="12.75" customHeight="1">
      <c r="A81" s="41" t="s">
        <v>129</v>
      </c>
      <c r="B81" s="54"/>
      <c r="C81" s="54" t="s">
        <v>130</v>
      </c>
      <c r="D81" s="56"/>
      <c r="E81" s="16"/>
      <c r="F81" s="21"/>
      <c r="G81" s="21"/>
    </row>
    <row r="82" spans="1:9" s="62" customFormat="1" ht="25.5" customHeight="1">
      <c r="A82" s="83" t="s">
        <v>131</v>
      </c>
      <c r="B82" s="225" t="s">
        <v>132</v>
      </c>
      <c r="C82" s="226"/>
      <c r="D82" s="227"/>
      <c r="E82" s="87"/>
      <c r="F82" s="89">
        <f>SUM(F53,F59,F72)</f>
        <v>349705.17999999993</v>
      </c>
      <c r="G82" s="89">
        <f>SUM(G53,G59,G72)</f>
        <v>318806.90999999992</v>
      </c>
    </row>
    <row r="83" spans="1:9" s="62" customFormat="1" ht="24.75" customHeight="1">
      <c r="A83" s="228" t="s">
        <v>133</v>
      </c>
      <c r="B83" s="228"/>
      <c r="C83" s="228"/>
      <c r="D83" s="228"/>
      <c r="E83" s="228"/>
      <c r="F83" s="228"/>
      <c r="G83" s="228"/>
    </row>
    <row r="84" spans="1:9" s="62" customFormat="1" ht="6" customHeight="1">
      <c r="A84" s="78"/>
      <c r="B84" s="78"/>
      <c r="C84" s="78"/>
      <c r="D84" s="78"/>
      <c r="E84" s="78"/>
      <c r="F84" s="78"/>
      <c r="G84" s="78"/>
    </row>
    <row r="85" spans="1:9" s="93" customFormat="1" ht="34.5" customHeight="1">
      <c r="A85" s="198" t="s">
        <v>288</v>
      </c>
      <c r="B85" s="198"/>
      <c r="C85" s="198"/>
      <c r="D85" s="198"/>
      <c r="E85" s="198"/>
      <c r="F85" s="198"/>
      <c r="G85" s="98"/>
      <c r="H85" s="199"/>
      <c r="I85" s="199"/>
    </row>
    <row r="86" spans="1:9" s="62" customFormat="1" ht="12.75" customHeight="1">
      <c r="A86" s="229" t="s">
        <v>134</v>
      </c>
      <c r="B86" s="229"/>
      <c r="C86" s="229"/>
      <c r="D86" s="229"/>
      <c r="E86" s="2" t="s">
        <v>135</v>
      </c>
      <c r="F86" s="230" t="s">
        <v>136</v>
      </c>
      <c r="G86" s="230"/>
    </row>
    <row r="87" spans="1:9" s="62" customFormat="1">
      <c r="A87" s="6"/>
      <c r="B87" s="6"/>
      <c r="C87" s="6"/>
      <c r="D87" s="6"/>
      <c r="E87" s="6"/>
      <c r="F87" s="6"/>
      <c r="G87" s="6"/>
    </row>
    <row r="88" spans="1:9" s="62" customFormat="1" ht="12.75" customHeight="1">
      <c r="A88" s="218" t="s">
        <v>145</v>
      </c>
      <c r="B88" s="218"/>
      <c r="C88" s="218"/>
      <c r="D88" s="218"/>
      <c r="E88" s="79"/>
      <c r="F88" s="219" t="s">
        <v>146</v>
      </c>
      <c r="G88" s="219"/>
    </row>
    <row r="89" spans="1:9" s="62" customFormat="1" ht="12.75" customHeight="1">
      <c r="A89" s="223" t="s">
        <v>137</v>
      </c>
      <c r="B89" s="223"/>
      <c r="C89" s="223"/>
      <c r="D89" s="223"/>
      <c r="E89" s="62" t="s">
        <v>135</v>
      </c>
      <c r="F89" s="224" t="s">
        <v>136</v>
      </c>
      <c r="G89" s="224"/>
    </row>
    <row r="90" spans="1:9" s="62" customFormat="1">
      <c r="A90" s="2"/>
      <c r="B90" s="2"/>
      <c r="C90" s="2"/>
      <c r="D90" s="2"/>
      <c r="E90" s="2"/>
      <c r="F90" s="2"/>
      <c r="G90" s="2"/>
    </row>
    <row r="91" spans="1:9" customFormat="1" ht="15" customHeight="1">
      <c r="A91" s="81"/>
      <c r="B91" s="81"/>
      <c r="C91" s="81"/>
      <c r="D91" s="81"/>
      <c r="E91" s="81"/>
    </row>
    <row r="92" spans="1:9" customFormat="1" ht="15" customHeight="1">
      <c r="A92" s="81"/>
      <c r="B92" s="81"/>
      <c r="C92" s="81"/>
      <c r="D92" s="81"/>
      <c r="E92" s="81"/>
    </row>
    <row r="93" spans="1:9" customFormat="1" ht="12.75" customHeight="1">
      <c r="A93" s="2"/>
      <c r="B93" s="2"/>
      <c r="C93" s="2"/>
      <c r="D93" s="2"/>
      <c r="E93" s="2"/>
      <c r="F93" s="2"/>
      <c r="G93" s="2"/>
    </row>
  </sheetData>
  <mergeCells count="29">
    <mergeCell ref="H85:I85"/>
    <mergeCell ref="A89:D89"/>
    <mergeCell ref="F89:G89"/>
    <mergeCell ref="B82:D82"/>
    <mergeCell ref="A83:G83"/>
    <mergeCell ref="A86:D86"/>
    <mergeCell ref="F86:G86"/>
    <mergeCell ref="A85:F85"/>
    <mergeCell ref="B19:D19"/>
    <mergeCell ref="C48:D48"/>
    <mergeCell ref="B56:D56"/>
    <mergeCell ref="A88:D88"/>
    <mergeCell ref="F88:G88"/>
    <mergeCell ref="B57:D57"/>
    <mergeCell ref="C80:D80"/>
    <mergeCell ref="B20:D20"/>
    <mergeCell ref="A1:G1"/>
    <mergeCell ref="D2:G2"/>
    <mergeCell ref="A5:G6"/>
    <mergeCell ref="A7:G7"/>
    <mergeCell ref="A8:G8"/>
    <mergeCell ref="A17:G17"/>
    <mergeCell ref="D18:G18"/>
    <mergeCell ref="A9:G9"/>
    <mergeCell ref="A12:E12"/>
    <mergeCell ref="A13:G13"/>
    <mergeCell ref="A14:G14"/>
    <mergeCell ref="A16:G16"/>
    <mergeCell ref="A10:G10"/>
  </mergeCells>
  <printOptions horizontalCentered="1"/>
  <pageMargins left="0.55118110236220474" right="0.55118110236220474" top="0.86614173228346458" bottom="1.0236220472440944" header="0.51181102362204722" footer="0.51181102362204722"/>
  <pageSetup paperSize="9" scale="75" orientation="portrait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9D7C-F716-4FF7-B456-E705E3537A53}">
  <dimension ref="A1:I69"/>
  <sheetViews>
    <sheetView showGridLines="0" topLeftCell="A46" zoomScaleSheetLayoutView="100" workbookViewId="0">
      <selection activeCell="A62" sqref="A62:XFD62"/>
    </sheetView>
  </sheetViews>
  <sheetFormatPr defaultColWidth="9" defaultRowHeight="12.75"/>
  <cols>
    <col min="1" max="1" width="7.42578125" style="93" customWidth="1"/>
    <col min="2" max="2" width="1.42578125" style="93" hidden="1" customWidth="1"/>
    <col min="3" max="3" width="28.140625" style="93" customWidth="1"/>
    <col min="4" max="4" width="17" style="93" customWidth="1"/>
    <col min="5" max="5" width="9" style="93" hidden="1" customWidth="1"/>
    <col min="6" max="6" width="11" style="93" customWidth="1"/>
    <col min="7" max="7" width="12.28515625" style="93" customWidth="1"/>
    <col min="8" max="8" width="13.7109375" style="93" customWidth="1"/>
    <col min="9" max="9" width="14.85546875" style="93" customWidth="1"/>
    <col min="10" max="16384" width="9" style="93"/>
  </cols>
  <sheetData>
    <row r="1" spans="1:9" ht="30" customHeight="1">
      <c r="A1" s="147"/>
      <c r="B1" s="147"/>
      <c r="C1" s="147"/>
      <c r="D1" s="147"/>
      <c r="E1" s="147"/>
      <c r="F1" s="147"/>
      <c r="G1" s="147"/>
      <c r="H1" s="147"/>
      <c r="I1" s="147"/>
    </row>
    <row r="2" spans="1:9" ht="15.75" customHeight="1">
      <c r="C2" s="148" t="s">
        <v>243</v>
      </c>
      <c r="D2" s="148"/>
      <c r="E2" s="148"/>
      <c r="F2" s="148"/>
      <c r="G2" s="148"/>
      <c r="H2" s="148"/>
      <c r="I2" s="148"/>
    </row>
    <row r="3" spans="1:9" ht="15.75" customHeight="1">
      <c r="C3" s="128" t="s">
        <v>242</v>
      </c>
      <c r="D3" s="82"/>
      <c r="E3" s="82"/>
      <c r="F3" s="82"/>
      <c r="G3" s="82"/>
      <c r="H3" s="82"/>
      <c r="I3" s="82"/>
    </row>
    <row r="4" spans="1:9" ht="4.5" customHeight="1"/>
    <row r="5" spans="1:9" ht="4.3499999999999996" customHeight="1">
      <c r="A5" s="149"/>
      <c r="B5" s="149"/>
      <c r="C5" s="149"/>
      <c r="D5" s="149"/>
      <c r="E5" s="149"/>
      <c r="F5" s="149"/>
      <c r="G5" s="149"/>
      <c r="H5" s="149"/>
      <c r="I5" s="149"/>
    </row>
    <row r="6" spans="1:9" ht="15.75" customHeight="1">
      <c r="A6" s="150" t="s">
        <v>241</v>
      </c>
      <c r="B6" s="150"/>
      <c r="C6" s="150"/>
      <c r="D6" s="150"/>
      <c r="E6" s="150"/>
      <c r="F6" s="150"/>
      <c r="G6" s="150"/>
      <c r="H6" s="150"/>
      <c r="I6" s="150"/>
    </row>
    <row r="7" spans="1:9" ht="15.75" customHeight="1">
      <c r="A7" s="153" t="s">
        <v>142</v>
      </c>
      <c r="B7" s="153"/>
      <c r="C7" s="153"/>
      <c r="D7" s="153"/>
      <c r="E7" s="153"/>
      <c r="F7" s="153"/>
      <c r="G7" s="153"/>
      <c r="H7" s="153"/>
      <c r="I7" s="153"/>
    </row>
    <row r="8" spans="1:9" ht="15" customHeight="1">
      <c r="A8" s="154" t="s">
        <v>240</v>
      </c>
      <c r="B8" s="154"/>
      <c r="C8" s="154"/>
      <c r="D8" s="154"/>
      <c r="E8" s="154"/>
      <c r="F8" s="154"/>
      <c r="G8" s="154"/>
      <c r="H8" s="154"/>
      <c r="I8" s="154"/>
    </row>
    <row r="9" spans="1:9" ht="15" customHeight="1">
      <c r="A9" s="155" t="s">
        <v>144</v>
      </c>
      <c r="B9" s="155"/>
      <c r="C9" s="155"/>
      <c r="D9" s="155"/>
      <c r="E9" s="155"/>
      <c r="F9" s="155"/>
      <c r="G9" s="155"/>
      <c r="H9" s="155"/>
      <c r="I9" s="155"/>
    </row>
    <row r="10" spans="1:9" ht="15" customHeight="1">
      <c r="A10" s="154" t="s">
        <v>239</v>
      </c>
      <c r="B10" s="154"/>
      <c r="C10" s="154"/>
      <c r="D10" s="154"/>
      <c r="E10" s="154"/>
      <c r="F10" s="154"/>
      <c r="G10" s="154"/>
      <c r="H10" s="154"/>
      <c r="I10" s="154"/>
    </row>
    <row r="11" spans="1:9" ht="10.5" customHeight="1">
      <c r="A11" s="151"/>
      <c r="B11" s="151"/>
      <c r="C11" s="151"/>
      <c r="D11" s="151"/>
      <c r="E11" s="151"/>
      <c r="F11" s="151"/>
      <c r="G11" s="151"/>
      <c r="H11" s="151"/>
      <c r="I11" s="151"/>
    </row>
    <row r="12" spans="1:9" ht="15" customHeight="1">
      <c r="A12" s="152" t="s">
        <v>238</v>
      </c>
      <c r="B12" s="152"/>
      <c r="C12" s="152"/>
      <c r="D12" s="152"/>
      <c r="E12" s="152"/>
      <c r="F12" s="152"/>
      <c r="G12" s="152"/>
      <c r="H12" s="152"/>
      <c r="I12" s="152"/>
    </row>
    <row r="13" spans="1:9" ht="3.75" customHeight="1">
      <c r="A13" s="151"/>
      <c r="B13" s="151"/>
      <c r="C13" s="151"/>
      <c r="D13" s="151"/>
      <c r="E13" s="151"/>
      <c r="F13" s="151"/>
      <c r="G13" s="151"/>
      <c r="H13" s="151"/>
      <c r="I13" s="151"/>
    </row>
    <row r="14" spans="1:9" ht="15" customHeight="1">
      <c r="A14" s="152" t="s">
        <v>143</v>
      </c>
      <c r="B14" s="152"/>
      <c r="C14" s="152"/>
      <c r="D14" s="152"/>
      <c r="E14" s="152"/>
      <c r="F14" s="152"/>
      <c r="G14" s="152"/>
      <c r="H14" s="152"/>
      <c r="I14" s="152"/>
    </row>
    <row r="15" spans="1:9" ht="7.5" customHeight="1">
      <c r="A15" s="127"/>
      <c r="B15" s="95"/>
      <c r="C15" s="95"/>
      <c r="D15" s="95"/>
      <c r="E15" s="95"/>
      <c r="F15" s="95"/>
      <c r="G15" s="95"/>
      <c r="H15" s="95"/>
      <c r="I15" s="95"/>
    </row>
    <row r="16" spans="1:9" ht="15" customHeight="1">
      <c r="A16" s="156" t="s">
        <v>285</v>
      </c>
      <c r="B16" s="156"/>
      <c r="C16" s="156"/>
      <c r="D16" s="156"/>
      <c r="E16" s="156"/>
      <c r="F16" s="156"/>
      <c r="G16" s="156"/>
      <c r="H16" s="156"/>
      <c r="I16" s="156"/>
    </row>
    <row r="17" spans="1:9" ht="13.5" customHeight="1">
      <c r="A17" s="157" t="s">
        <v>4</v>
      </c>
      <c r="B17" s="157"/>
      <c r="C17" s="157"/>
      <c r="D17" s="157"/>
      <c r="E17" s="157"/>
      <c r="F17" s="157"/>
      <c r="G17" s="157"/>
      <c r="H17" s="157"/>
      <c r="I17" s="157"/>
    </row>
    <row r="18" spans="1:9" s="95" customFormat="1" ht="15" customHeight="1">
      <c r="A18" s="158" t="s">
        <v>5</v>
      </c>
      <c r="B18" s="158"/>
      <c r="C18" s="158"/>
      <c r="D18" s="158"/>
      <c r="E18" s="158"/>
      <c r="F18" s="158"/>
      <c r="G18" s="158"/>
      <c r="H18" s="158"/>
      <c r="I18" s="158"/>
    </row>
    <row r="19" spans="1:9" s="123" customFormat="1" ht="50.1" customHeight="1">
      <c r="A19" s="159" t="s">
        <v>6</v>
      </c>
      <c r="B19" s="160"/>
      <c r="C19" s="159" t="s">
        <v>7</v>
      </c>
      <c r="D19" s="161"/>
      <c r="E19" s="161"/>
      <c r="F19" s="160"/>
      <c r="G19" s="126" t="s">
        <v>237</v>
      </c>
      <c r="H19" s="126" t="s">
        <v>236</v>
      </c>
      <c r="I19" s="126" t="s">
        <v>235</v>
      </c>
    </row>
    <row r="20" spans="1:9" s="123" customFormat="1" ht="19.5" customHeight="1">
      <c r="A20" s="125">
        <v>1</v>
      </c>
      <c r="B20" s="124"/>
      <c r="C20" s="168">
        <v>2</v>
      </c>
      <c r="D20" s="169"/>
      <c r="E20" s="169"/>
      <c r="F20" s="170"/>
      <c r="G20" s="108">
        <v>3</v>
      </c>
      <c r="H20" s="108">
        <v>4</v>
      </c>
      <c r="I20" s="108">
        <v>5</v>
      </c>
    </row>
    <row r="21" spans="1:9" ht="15.75" customHeight="1">
      <c r="A21" s="115" t="s">
        <v>11</v>
      </c>
      <c r="B21" s="114" t="s">
        <v>234</v>
      </c>
      <c r="C21" s="171" t="s">
        <v>233</v>
      </c>
      <c r="D21" s="172"/>
      <c r="E21" s="172"/>
      <c r="F21" s="173"/>
      <c r="G21" s="113" t="s">
        <v>283</v>
      </c>
      <c r="H21" s="112">
        <f>SUM(H22,H28)</f>
        <v>336101.89999999997</v>
      </c>
      <c r="I21" s="112">
        <f>SUM(I22,I28)</f>
        <v>284622.67</v>
      </c>
    </row>
    <row r="22" spans="1:9" ht="15.75" customHeight="1">
      <c r="A22" s="108" t="s">
        <v>13</v>
      </c>
      <c r="B22" s="107" t="s">
        <v>232</v>
      </c>
      <c r="C22" s="174" t="s">
        <v>232</v>
      </c>
      <c r="D22" s="175"/>
      <c r="E22" s="175"/>
      <c r="F22" s="176"/>
      <c r="G22" s="106"/>
      <c r="H22" s="116">
        <f>SUM(H23:H27)</f>
        <v>336101.89999999997</v>
      </c>
      <c r="I22" s="116">
        <f>SUM(I23:I27)</f>
        <v>284622.67</v>
      </c>
    </row>
    <row r="23" spans="1:9" ht="15.75" customHeight="1">
      <c r="A23" s="108" t="s">
        <v>15</v>
      </c>
      <c r="B23" s="107" t="s">
        <v>78</v>
      </c>
      <c r="C23" s="165" t="s">
        <v>231</v>
      </c>
      <c r="D23" s="166"/>
      <c r="E23" s="166"/>
      <c r="F23" s="167"/>
      <c r="G23" s="106"/>
      <c r="H23" s="105">
        <v>290939.23</v>
      </c>
      <c r="I23" s="105">
        <v>268540.93</v>
      </c>
    </row>
    <row r="24" spans="1:9" ht="15.75" customHeight="1">
      <c r="A24" s="108" t="s">
        <v>17</v>
      </c>
      <c r="B24" s="122" t="s">
        <v>230</v>
      </c>
      <c r="C24" s="162" t="s">
        <v>229</v>
      </c>
      <c r="D24" s="163"/>
      <c r="E24" s="163"/>
      <c r="F24" s="164"/>
      <c r="G24" s="106"/>
      <c r="H24" s="105">
        <v>45158.94</v>
      </c>
      <c r="I24" s="105">
        <v>16081.74</v>
      </c>
    </row>
    <row r="25" spans="1:9" ht="30" customHeight="1">
      <c r="A25" s="108" t="s">
        <v>19</v>
      </c>
      <c r="B25" s="107" t="s">
        <v>228</v>
      </c>
      <c r="C25" s="162" t="s">
        <v>227</v>
      </c>
      <c r="D25" s="163"/>
      <c r="E25" s="163"/>
      <c r="F25" s="164"/>
      <c r="G25" s="106"/>
      <c r="H25" s="105"/>
      <c r="I25" s="105"/>
    </row>
    <row r="26" spans="1:9" ht="15.75" customHeight="1">
      <c r="A26" s="108" t="s">
        <v>21</v>
      </c>
      <c r="B26" s="122" t="s">
        <v>226</v>
      </c>
      <c r="C26" s="162" t="s">
        <v>225</v>
      </c>
      <c r="D26" s="163"/>
      <c r="E26" s="163"/>
      <c r="F26" s="164"/>
      <c r="G26" s="106"/>
      <c r="H26" s="105"/>
      <c r="I26" s="105"/>
    </row>
    <row r="27" spans="1:9" ht="15.75" customHeight="1">
      <c r="A27" s="108" t="s">
        <v>224</v>
      </c>
      <c r="B27" s="122"/>
      <c r="C27" s="165" t="s">
        <v>223</v>
      </c>
      <c r="D27" s="166"/>
      <c r="E27" s="166"/>
      <c r="F27" s="167"/>
      <c r="G27" s="106"/>
      <c r="H27" s="105">
        <v>3.73</v>
      </c>
      <c r="I27" s="105"/>
    </row>
    <row r="28" spans="1:9" ht="14.25" customHeight="1">
      <c r="A28" s="119" t="s">
        <v>23</v>
      </c>
      <c r="B28" s="107" t="s">
        <v>222</v>
      </c>
      <c r="C28" s="177" t="s">
        <v>221</v>
      </c>
      <c r="D28" s="178"/>
      <c r="E28" s="178"/>
      <c r="F28" s="179"/>
      <c r="G28" s="106"/>
      <c r="H28" s="116">
        <f>SUM(H29,H33,H36,H37,H38,H39)</f>
        <v>0</v>
      </c>
      <c r="I28" s="116">
        <f>SUM(I29,I33,I36,I37,I38,I39)</f>
        <v>0</v>
      </c>
    </row>
    <row r="29" spans="1:9" ht="15.75" customHeight="1">
      <c r="A29" s="121" t="s">
        <v>25</v>
      </c>
      <c r="B29" s="118"/>
      <c r="C29" s="120" t="s">
        <v>220</v>
      </c>
      <c r="D29" s="110"/>
      <c r="E29" s="110"/>
      <c r="F29" s="109"/>
      <c r="G29" s="106"/>
      <c r="H29" s="116">
        <f>SUM(H30:H32)</f>
        <v>0</v>
      </c>
      <c r="I29" s="116">
        <f>SUM(I30:I32)</f>
        <v>0</v>
      </c>
    </row>
    <row r="30" spans="1:9" ht="15.75" customHeight="1">
      <c r="A30" s="117" t="s">
        <v>219</v>
      </c>
      <c r="B30" s="107"/>
      <c r="C30" s="111" t="s">
        <v>218</v>
      </c>
      <c r="D30" s="110"/>
      <c r="E30" s="110"/>
      <c r="F30" s="109"/>
      <c r="G30" s="106"/>
      <c r="H30" s="116"/>
      <c r="I30" s="116"/>
    </row>
    <row r="31" spans="1:9" ht="15.75" customHeight="1">
      <c r="A31" s="108" t="s">
        <v>217</v>
      </c>
      <c r="B31" s="107"/>
      <c r="C31" s="111" t="s">
        <v>216</v>
      </c>
      <c r="D31" s="110"/>
      <c r="E31" s="110"/>
      <c r="F31" s="109"/>
      <c r="G31" s="106"/>
      <c r="H31" s="116"/>
      <c r="I31" s="116"/>
    </row>
    <row r="32" spans="1:9" ht="15.75" customHeight="1">
      <c r="A32" s="119" t="s">
        <v>215</v>
      </c>
      <c r="B32" s="107"/>
      <c r="C32" s="165" t="s">
        <v>214</v>
      </c>
      <c r="D32" s="166"/>
      <c r="E32" s="166"/>
      <c r="F32" s="167"/>
      <c r="G32" s="106"/>
      <c r="H32" s="116"/>
      <c r="I32" s="116"/>
    </row>
    <row r="33" spans="1:9" ht="14.25" customHeight="1">
      <c r="A33" s="106" t="s">
        <v>27</v>
      </c>
      <c r="B33" s="118"/>
      <c r="C33" s="165" t="s">
        <v>213</v>
      </c>
      <c r="D33" s="166"/>
      <c r="E33" s="166"/>
      <c r="F33" s="167"/>
      <c r="G33" s="106"/>
      <c r="H33" s="116">
        <f>SUM(H34:H35)</f>
        <v>0</v>
      </c>
      <c r="I33" s="116">
        <f>SUM(I34:I35)</f>
        <v>0</v>
      </c>
    </row>
    <row r="34" spans="1:9" ht="30.75" customHeight="1">
      <c r="A34" s="117" t="s">
        <v>212</v>
      </c>
      <c r="B34" s="107"/>
      <c r="C34" s="165" t="s">
        <v>211</v>
      </c>
      <c r="D34" s="166"/>
      <c r="E34" s="166"/>
      <c r="F34" s="167"/>
      <c r="G34" s="106"/>
      <c r="H34" s="116"/>
      <c r="I34" s="116"/>
    </row>
    <row r="35" spans="1:9" ht="15.75" customHeight="1">
      <c r="A35" s="108" t="s">
        <v>210</v>
      </c>
      <c r="B35" s="107"/>
      <c r="C35" s="165" t="s">
        <v>209</v>
      </c>
      <c r="D35" s="166"/>
      <c r="E35" s="166"/>
      <c r="F35" s="167"/>
      <c r="G35" s="106"/>
      <c r="H35" s="116"/>
      <c r="I35" s="116"/>
    </row>
    <row r="36" spans="1:9" ht="15.75" customHeight="1">
      <c r="A36" s="108" t="s">
        <v>29</v>
      </c>
      <c r="B36" s="107"/>
      <c r="C36" s="165" t="s">
        <v>208</v>
      </c>
      <c r="D36" s="166"/>
      <c r="E36" s="166"/>
      <c r="F36" s="167"/>
      <c r="G36" s="106"/>
      <c r="H36" s="116"/>
      <c r="I36" s="116"/>
    </row>
    <row r="37" spans="1:9" ht="15.75" customHeight="1">
      <c r="A37" s="108" t="s">
        <v>31</v>
      </c>
      <c r="B37" s="107"/>
      <c r="C37" s="165" t="s">
        <v>207</v>
      </c>
      <c r="D37" s="166"/>
      <c r="E37" s="166"/>
      <c r="F37" s="167"/>
      <c r="G37" s="106"/>
      <c r="H37" s="116"/>
      <c r="I37" s="116"/>
    </row>
    <row r="38" spans="1:9" ht="15.75" customHeight="1">
      <c r="A38" s="108" t="s">
        <v>33</v>
      </c>
      <c r="B38" s="107"/>
      <c r="C38" s="165" t="s">
        <v>206</v>
      </c>
      <c r="D38" s="166"/>
      <c r="E38" s="166"/>
      <c r="F38" s="167"/>
      <c r="G38" s="106"/>
      <c r="H38" s="116"/>
      <c r="I38" s="116"/>
    </row>
    <row r="39" spans="1:9" ht="15.75" customHeight="1">
      <c r="A39" s="108" t="s">
        <v>35</v>
      </c>
      <c r="B39" s="107"/>
      <c r="C39" s="165" t="s">
        <v>205</v>
      </c>
      <c r="D39" s="166"/>
      <c r="E39" s="166"/>
      <c r="F39" s="167"/>
      <c r="G39" s="106"/>
      <c r="H39" s="116"/>
      <c r="I39" s="116"/>
    </row>
    <row r="40" spans="1:9" ht="14.25" customHeight="1">
      <c r="A40" s="115" t="s">
        <v>49</v>
      </c>
      <c r="B40" s="114" t="s">
        <v>204</v>
      </c>
      <c r="C40" s="171" t="s">
        <v>203</v>
      </c>
      <c r="D40" s="172"/>
      <c r="E40" s="172"/>
      <c r="F40" s="173"/>
      <c r="G40" s="113" t="s">
        <v>284</v>
      </c>
      <c r="H40" s="112">
        <f>SUM(H41,H44,H48,H49,H50,H51,H52,H53,H54,H55)</f>
        <v>336101.89999999997</v>
      </c>
      <c r="I40" s="112">
        <f>SUM(I41,I44,I48,I49,I50,I51,I52,I53,I54,I55)</f>
        <v>284760.15999999997</v>
      </c>
    </row>
    <row r="41" spans="1:9" ht="14.25" customHeight="1">
      <c r="A41" s="108" t="s">
        <v>202</v>
      </c>
      <c r="B41" s="107" t="s">
        <v>201</v>
      </c>
      <c r="C41" s="177" t="s">
        <v>200</v>
      </c>
      <c r="D41" s="178"/>
      <c r="E41" s="178"/>
      <c r="F41" s="179"/>
      <c r="G41" s="106"/>
      <c r="H41" s="105">
        <f>SUM(H42:H43)</f>
        <v>276356.59999999998</v>
      </c>
      <c r="I41" s="105">
        <f>SUM(I42:I43)</f>
        <v>249720.69</v>
      </c>
    </row>
    <row r="42" spans="1:9" ht="15.75" customHeight="1">
      <c r="A42" s="108" t="s">
        <v>199</v>
      </c>
      <c r="B42" s="107" t="s">
        <v>198</v>
      </c>
      <c r="C42" s="162" t="s">
        <v>197</v>
      </c>
      <c r="D42" s="163"/>
      <c r="E42" s="163"/>
      <c r="F42" s="164"/>
      <c r="G42" s="106"/>
      <c r="H42" s="105">
        <v>276356.59999999998</v>
      </c>
      <c r="I42" s="105">
        <v>249520.69</v>
      </c>
    </row>
    <row r="43" spans="1:9" ht="15.75" customHeight="1">
      <c r="A43" s="108" t="s">
        <v>196</v>
      </c>
      <c r="B43" s="107" t="s">
        <v>195</v>
      </c>
      <c r="C43" s="162" t="s">
        <v>194</v>
      </c>
      <c r="D43" s="163"/>
      <c r="E43" s="163"/>
      <c r="F43" s="164"/>
      <c r="G43" s="106"/>
      <c r="H43" s="105"/>
      <c r="I43" s="105">
        <v>200</v>
      </c>
    </row>
    <row r="44" spans="1:9" ht="14.25" customHeight="1">
      <c r="A44" s="108" t="s">
        <v>193</v>
      </c>
      <c r="B44" s="107" t="s">
        <v>192</v>
      </c>
      <c r="C44" s="174" t="s">
        <v>191</v>
      </c>
      <c r="D44" s="175"/>
      <c r="E44" s="175"/>
      <c r="F44" s="176"/>
      <c r="G44" s="106"/>
      <c r="H44" s="105">
        <f>SUM(H45:H47)</f>
        <v>50027.13</v>
      </c>
      <c r="I44" s="105">
        <f>SUM(I45:I47)</f>
        <v>26945.35</v>
      </c>
    </row>
    <row r="45" spans="1:9" ht="15.75" customHeight="1">
      <c r="A45" s="108" t="s">
        <v>190</v>
      </c>
      <c r="B45" s="107" t="s">
        <v>189</v>
      </c>
      <c r="C45" s="165" t="s">
        <v>188</v>
      </c>
      <c r="D45" s="166"/>
      <c r="E45" s="166"/>
      <c r="F45" s="167"/>
      <c r="G45" s="106"/>
      <c r="H45" s="105">
        <v>50027.13</v>
      </c>
      <c r="I45" s="105">
        <v>26945.35</v>
      </c>
    </row>
    <row r="46" spans="1:9" ht="15.75" customHeight="1">
      <c r="A46" s="108" t="s">
        <v>187</v>
      </c>
      <c r="B46" s="107" t="s">
        <v>186</v>
      </c>
      <c r="C46" s="165" t="s">
        <v>185</v>
      </c>
      <c r="D46" s="166"/>
      <c r="E46" s="166"/>
      <c r="F46" s="167"/>
      <c r="G46" s="106"/>
      <c r="H46" s="105"/>
      <c r="I46" s="105"/>
    </row>
    <row r="47" spans="1:9" ht="15.75" customHeight="1">
      <c r="A47" s="108" t="s">
        <v>184</v>
      </c>
      <c r="B47" s="107" t="s">
        <v>183</v>
      </c>
      <c r="C47" s="165" t="s">
        <v>182</v>
      </c>
      <c r="D47" s="166"/>
      <c r="E47" s="166"/>
      <c r="F47" s="167"/>
      <c r="G47" s="106"/>
      <c r="H47" s="105"/>
      <c r="I47" s="105"/>
    </row>
    <row r="48" spans="1:9" ht="14.25" customHeight="1">
      <c r="A48" s="108" t="s">
        <v>181</v>
      </c>
      <c r="B48" s="107" t="s">
        <v>180</v>
      </c>
      <c r="C48" s="177" t="s">
        <v>179</v>
      </c>
      <c r="D48" s="178"/>
      <c r="E48" s="178"/>
      <c r="F48" s="179"/>
      <c r="G48" s="106"/>
      <c r="H48" s="105">
        <v>9718.17</v>
      </c>
      <c r="I48" s="105">
        <v>8094.12</v>
      </c>
    </row>
    <row r="49" spans="1:9" ht="14.25" customHeight="1">
      <c r="A49" s="108" t="s">
        <v>178</v>
      </c>
      <c r="B49" s="107" t="s">
        <v>177</v>
      </c>
      <c r="C49" s="174" t="s">
        <v>176</v>
      </c>
      <c r="D49" s="175"/>
      <c r="E49" s="175"/>
      <c r="F49" s="176"/>
      <c r="G49" s="106"/>
      <c r="H49" s="105"/>
      <c r="I49" s="105"/>
    </row>
    <row r="50" spans="1:9" ht="14.25" customHeight="1">
      <c r="A50" s="108" t="s">
        <v>175</v>
      </c>
      <c r="B50" s="107" t="s">
        <v>174</v>
      </c>
      <c r="C50" s="177" t="s">
        <v>173</v>
      </c>
      <c r="D50" s="178"/>
      <c r="E50" s="178"/>
      <c r="F50" s="179"/>
      <c r="G50" s="106"/>
      <c r="H50" s="105"/>
      <c r="I50" s="105"/>
    </row>
    <row r="51" spans="1:9" ht="14.25" customHeight="1">
      <c r="A51" s="108" t="s">
        <v>172</v>
      </c>
      <c r="B51" s="107" t="s">
        <v>171</v>
      </c>
      <c r="C51" s="177" t="s">
        <v>170</v>
      </c>
      <c r="D51" s="178"/>
      <c r="E51" s="178"/>
      <c r="F51" s="179"/>
      <c r="G51" s="106"/>
      <c r="H51" s="105"/>
      <c r="I51" s="105"/>
    </row>
    <row r="52" spans="1:9" ht="14.25" customHeight="1">
      <c r="A52" s="108" t="s">
        <v>169</v>
      </c>
      <c r="B52" s="107" t="s">
        <v>168</v>
      </c>
      <c r="C52" s="177" t="s">
        <v>167</v>
      </c>
      <c r="D52" s="178"/>
      <c r="E52" s="178"/>
      <c r="F52" s="179"/>
      <c r="G52" s="106"/>
      <c r="H52" s="105"/>
      <c r="I52" s="105"/>
    </row>
    <row r="53" spans="1:9" ht="25.5" customHeight="1">
      <c r="A53" s="108" t="s">
        <v>166</v>
      </c>
      <c r="B53" s="107" t="s">
        <v>165</v>
      </c>
      <c r="C53" s="177" t="s">
        <v>164</v>
      </c>
      <c r="D53" s="178"/>
      <c r="E53" s="178"/>
      <c r="F53" s="179"/>
      <c r="G53" s="106"/>
      <c r="H53" s="105"/>
      <c r="I53" s="105"/>
    </row>
    <row r="54" spans="1:9" ht="14.25" customHeight="1">
      <c r="A54" s="108" t="s">
        <v>163</v>
      </c>
      <c r="B54" s="107" t="s">
        <v>162</v>
      </c>
      <c r="C54" s="189" t="s">
        <v>161</v>
      </c>
      <c r="D54" s="190"/>
      <c r="E54" s="190"/>
      <c r="F54" s="191"/>
      <c r="G54" s="106"/>
      <c r="H54" s="105"/>
      <c r="I54" s="105"/>
    </row>
    <row r="55" spans="1:9" ht="14.65" customHeight="1">
      <c r="A55" s="108" t="s">
        <v>160</v>
      </c>
      <c r="B55" s="107"/>
      <c r="C55" s="180" t="s">
        <v>159</v>
      </c>
      <c r="D55" s="181"/>
      <c r="E55" s="181"/>
      <c r="F55" s="182"/>
      <c r="G55" s="106"/>
      <c r="H55" s="105"/>
      <c r="I55" s="105"/>
    </row>
    <row r="56" spans="1:9" ht="14.25" customHeight="1">
      <c r="A56" s="102" t="s">
        <v>51</v>
      </c>
      <c r="B56" s="101" t="s">
        <v>158</v>
      </c>
      <c r="C56" s="183" t="s">
        <v>157</v>
      </c>
      <c r="D56" s="184"/>
      <c r="E56" s="184"/>
      <c r="F56" s="185"/>
      <c r="G56" s="102"/>
      <c r="H56" s="99">
        <f>H21-H40</f>
        <v>0</v>
      </c>
      <c r="I56" s="99">
        <f>I21-I40</f>
        <v>-137.48999999999069</v>
      </c>
    </row>
    <row r="57" spans="1:9" ht="27" customHeight="1">
      <c r="A57" s="102" t="s">
        <v>156</v>
      </c>
      <c r="B57" s="104" t="s">
        <v>155</v>
      </c>
      <c r="C57" s="186" t="s">
        <v>154</v>
      </c>
      <c r="D57" s="187"/>
      <c r="E57" s="187"/>
      <c r="F57" s="188"/>
      <c r="G57" s="100"/>
      <c r="H57" s="99"/>
      <c r="I57" s="99"/>
    </row>
    <row r="58" spans="1:9" ht="14.25" customHeight="1">
      <c r="A58" s="102" t="s">
        <v>75</v>
      </c>
      <c r="B58" s="101" t="s">
        <v>153</v>
      </c>
      <c r="C58" s="183" t="s">
        <v>153</v>
      </c>
      <c r="D58" s="184"/>
      <c r="E58" s="184"/>
      <c r="F58" s="185"/>
      <c r="G58" s="100"/>
      <c r="H58" s="103"/>
      <c r="I58" s="103"/>
    </row>
    <row r="59" spans="1:9" ht="14.65" customHeight="1">
      <c r="A59" s="102" t="s">
        <v>87</v>
      </c>
      <c r="B59" s="104" t="s">
        <v>152</v>
      </c>
      <c r="C59" s="192" t="s">
        <v>152</v>
      </c>
      <c r="D59" s="193"/>
      <c r="E59" s="193"/>
      <c r="F59" s="194"/>
      <c r="G59" s="100"/>
      <c r="H59" s="103"/>
      <c r="I59" s="103"/>
    </row>
    <row r="60" spans="1:9" ht="14.25" customHeight="1">
      <c r="A60" s="102" t="s">
        <v>113</v>
      </c>
      <c r="B60" s="101" t="s">
        <v>151</v>
      </c>
      <c r="C60" s="183" t="s">
        <v>151</v>
      </c>
      <c r="D60" s="184"/>
      <c r="E60" s="184"/>
      <c r="F60" s="185"/>
      <c r="G60" s="100"/>
      <c r="H60" s="99">
        <f>SUM(H56,H57,H58,H59)</f>
        <v>0</v>
      </c>
      <c r="I60" s="99">
        <f>SUM(I56,I57,I58,I59)</f>
        <v>-137.48999999999069</v>
      </c>
    </row>
    <row r="61" spans="1:9" ht="11.65" customHeight="1">
      <c r="A61" s="195" t="s">
        <v>150</v>
      </c>
      <c r="B61" s="195"/>
      <c r="C61" s="195"/>
      <c r="D61" s="195"/>
      <c r="E61" s="195"/>
      <c r="F61" s="195"/>
      <c r="G61" s="195"/>
      <c r="H61" s="195"/>
      <c r="I61" s="195"/>
    </row>
    <row r="62" spans="1:9" ht="34.5" customHeight="1">
      <c r="A62" s="198" t="s">
        <v>286</v>
      </c>
      <c r="B62" s="198"/>
      <c r="C62" s="198"/>
      <c r="D62" s="198"/>
      <c r="E62" s="198"/>
      <c r="F62" s="198"/>
      <c r="G62" s="98"/>
      <c r="H62" s="199" t="s">
        <v>287</v>
      </c>
      <c r="I62" s="199"/>
    </row>
    <row r="63" spans="1:9" s="95" customFormat="1" ht="18.75" customHeight="1">
      <c r="A63" s="196" t="s">
        <v>149</v>
      </c>
      <c r="B63" s="196"/>
      <c r="C63" s="196"/>
      <c r="D63" s="196"/>
      <c r="E63" s="196"/>
      <c r="F63" s="196"/>
      <c r="G63" s="96" t="s">
        <v>135</v>
      </c>
      <c r="H63" s="197" t="s">
        <v>136</v>
      </c>
      <c r="I63" s="197"/>
    </row>
    <row r="64" spans="1:9" s="95" customFormat="1" ht="15" customHeight="1">
      <c r="A64" s="200" t="s">
        <v>145</v>
      </c>
      <c r="B64" s="200"/>
      <c r="C64" s="200"/>
      <c r="D64" s="200"/>
      <c r="E64" s="200"/>
      <c r="F64" s="200"/>
      <c r="G64" s="97"/>
      <c r="H64" s="199" t="s">
        <v>146</v>
      </c>
      <c r="I64" s="199"/>
    </row>
    <row r="65" spans="1:9" s="95" customFormat="1" ht="15" customHeight="1">
      <c r="A65" s="196" t="s">
        <v>148</v>
      </c>
      <c r="B65" s="196"/>
      <c r="C65" s="196"/>
      <c r="D65" s="196"/>
      <c r="E65" s="196"/>
      <c r="F65" s="196"/>
      <c r="G65" s="96" t="s">
        <v>147</v>
      </c>
      <c r="H65" s="197" t="s">
        <v>136</v>
      </c>
      <c r="I65" s="197"/>
    </row>
    <row r="66" spans="1:9" ht="12.75" hidden="1" customHeight="1"/>
    <row r="67" spans="1:9" customFormat="1" ht="11.25" customHeight="1">
      <c r="A67" s="81"/>
      <c r="B67" s="81"/>
      <c r="C67" s="81"/>
      <c r="D67" s="81"/>
      <c r="E67" s="81"/>
    </row>
    <row r="68" spans="1:9" customFormat="1" ht="6" customHeight="1">
      <c r="A68" s="81"/>
      <c r="B68" s="81"/>
      <c r="C68" s="81"/>
      <c r="D68" s="81"/>
      <c r="E68" s="81"/>
    </row>
    <row r="69" spans="1:9" customFormat="1" ht="12" customHeight="1">
      <c r="A69" s="94"/>
      <c r="B69" s="94"/>
      <c r="C69" s="94"/>
      <c r="D69" s="94"/>
      <c r="E69" s="94"/>
      <c r="F69" s="94"/>
      <c r="G69" s="94"/>
      <c r="H69" s="94"/>
      <c r="I69" s="94"/>
    </row>
  </sheetData>
  <mergeCells count="64">
    <mergeCell ref="C59:F59"/>
    <mergeCell ref="C60:F60"/>
    <mergeCell ref="A61:I61"/>
    <mergeCell ref="A65:F65"/>
    <mergeCell ref="H65:I65"/>
    <mergeCell ref="A62:F62"/>
    <mergeCell ref="H62:I62"/>
    <mergeCell ref="A63:F63"/>
    <mergeCell ref="H63:I63"/>
    <mergeCell ref="A64:F64"/>
    <mergeCell ref="H64:I64"/>
    <mergeCell ref="C55:F55"/>
    <mergeCell ref="C56:F56"/>
    <mergeCell ref="C57:F57"/>
    <mergeCell ref="C58:F58"/>
    <mergeCell ref="C51:F51"/>
    <mergeCell ref="C52:F52"/>
    <mergeCell ref="C53:F53"/>
    <mergeCell ref="C54:F54"/>
    <mergeCell ref="C48:F48"/>
    <mergeCell ref="C49:F49"/>
    <mergeCell ref="C50:F50"/>
    <mergeCell ref="C43:F43"/>
    <mergeCell ref="C44:F44"/>
    <mergeCell ref="C45:F45"/>
    <mergeCell ref="C46:F46"/>
    <mergeCell ref="C47:F47"/>
    <mergeCell ref="C39:F39"/>
    <mergeCell ref="C40:F40"/>
    <mergeCell ref="C41:F41"/>
    <mergeCell ref="C42:F42"/>
    <mergeCell ref="C37:F37"/>
    <mergeCell ref="C32:F32"/>
    <mergeCell ref="C33:F33"/>
    <mergeCell ref="C38:F38"/>
    <mergeCell ref="C28:F28"/>
    <mergeCell ref="C34:F34"/>
    <mergeCell ref="C35:F35"/>
    <mergeCell ref="C36:F36"/>
    <mergeCell ref="C25:F25"/>
    <mergeCell ref="C26:F26"/>
    <mergeCell ref="C27:F27"/>
    <mergeCell ref="C20:F20"/>
    <mergeCell ref="C21:F21"/>
    <mergeCell ref="C22:F22"/>
    <mergeCell ref="C23:F23"/>
    <mergeCell ref="C24:F24"/>
    <mergeCell ref="A16:I16"/>
    <mergeCell ref="A17:I17"/>
    <mergeCell ref="A18:I18"/>
    <mergeCell ref="A19:B19"/>
    <mergeCell ref="C19:F19"/>
    <mergeCell ref="A14:I14"/>
    <mergeCell ref="A7:I7"/>
    <mergeCell ref="A8:I8"/>
    <mergeCell ref="A9:I9"/>
    <mergeCell ref="A10:I10"/>
    <mergeCell ref="A12:I12"/>
    <mergeCell ref="A13:I13"/>
    <mergeCell ref="A1:I1"/>
    <mergeCell ref="C2:I2"/>
    <mergeCell ref="A5:I5"/>
    <mergeCell ref="A6:I6"/>
    <mergeCell ref="A11:I11"/>
  </mergeCells>
  <printOptions horizontalCentered="1"/>
  <pageMargins left="1.1811023622047245" right="0.39370078740157483" top="0.78740157480314965" bottom="0.39370078740157483" header="0.51181102362204722" footer="0.51181102362204722"/>
  <pageSetup paperSize="9" scale="70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2CA42-96E8-4BCD-9E95-FACE80E97188}">
  <dimension ref="A1:M27"/>
  <sheetViews>
    <sheetView showGridLines="0" topLeftCell="A9" zoomScaleNormal="80" zoomScaleSheetLayoutView="75" workbookViewId="0">
      <selection activeCell="D14" sqref="D14"/>
    </sheetView>
  </sheetViews>
  <sheetFormatPr defaultRowHeight="15"/>
  <cols>
    <col min="1" max="1" width="6" style="130" customWidth="1"/>
    <col min="2" max="2" width="32.85546875" style="129" customWidth="1"/>
    <col min="3" max="10" width="15.7109375" style="129" customWidth="1"/>
    <col min="11" max="11" width="13.140625" style="129" customWidth="1"/>
    <col min="12" max="13" width="15.7109375" style="129" customWidth="1"/>
    <col min="14" max="16384" width="9.140625" style="129"/>
  </cols>
  <sheetData>
    <row r="1" spans="1:13">
      <c r="I1" s="146"/>
      <c r="J1" s="146"/>
      <c r="K1" s="146"/>
    </row>
    <row r="2" spans="1:13">
      <c r="I2" s="129" t="s">
        <v>273</v>
      </c>
    </row>
    <row r="3" spans="1:13">
      <c r="I3" s="129" t="s">
        <v>272</v>
      </c>
    </row>
    <row r="6" spans="1:13">
      <c r="A6" s="232" t="s">
        <v>271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</row>
    <row r="8" spans="1:13">
      <c r="A8" s="231" t="s">
        <v>6</v>
      </c>
      <c r="B8" s="231" t="s">
        <v>270</v>
      </c>
      <c r="C8" s="231" t="s">
        <v>269</v>
      </c>
      <c r="D8" s="231" t="s">
        <v>268</v>
      </c>
      <c r="E8" s="231"/>
      <c r="F8" s="231"/>
      <c r="G8" s="231"/>
      <c r="H8" s="231"/>
      <c r="I8" s="231"/>
      <c r="J8" s="234"/>
      <c r="K8" s="234"/>
      <c r="L8" s="231"/>
      <c r="M8" s="231" t="s">
        <v>267</v>
      </c>
    </row>
    <row r="9" spans="1:13" ht="123" customHeight="1">
      <c r="A9" s="231"/>
      <c r="B9" s="231"/>
      <c r="C9" s="231"/>
      <c r="D9" s="137" t="s">
        <v>266</v>
      </c>
      <c r="E9" s="137" t="s">
        <v>265</v>
      </c>
      <c r="F9" s="137" t="s">
        <v>264</v>
      </c>
      <c r="G9" s="137" t="s">
        <v>263</v>
      </c>
      <c r="H9" s="137" t="s">
        <v>262</v>
      </c>
      <c r="I9" s="145" t="s">
        <v>261</v>
      </c>
      <c r="J9" s="137" t="s">
        <v>260</v>
      </c>
      <c r="K9" s="137" t="s">
        <v>259</v>
      </c>
      <c r="L9" s="144" t="s">
        <v>258</v>
      </c>
      <c r="M9" s="231"/>
    </row>
    <row r="10" spans="1:13">
      <c r="A10" s="142">
        <v>1</v>
      </c>
      <c r="B10" s="142">
        <v>2</v>
      </c>
      <c r="C10" s="142">
        <v>3</v>
      </c>
      <c r="D10" s="142">
        <v>4</v>
      </c>
      <c r="E10" s="142">
        <v>5</v>
      </c>
      <c r="F10" s="142">
        <v>6</v>
      </c>
      <c r="G10" s="142">
        <v>7</v>
      </c>
      <c r="H10" s="142">
        <v>8</v>
      </c>
      <c r="I10" s="142">
        <v>9</v>
      </c>
      <c r="J10" s="142">
        <v>10</v>
      </c>
      <c r="K10" s="143" t="s">
        <v>257</v>
      </c>
      <c r="L10" s="142">
        <v>12</v>
      </c>
      <c r="M10" s="142">
        <v>13</v>
      </c>
    </row>
    <row r="11" spans="1:13" ht="71.25">
      <c r="A11" s="137" t="s">
        <v>11</v>
      </c>
      <c r="B11" s="136" t="s">
        <v>256</v>
      </c>
      <c r="C11" s="135">
        <f t="shared" ref="C11:L11" si="0">SUM(C12:C13)</f>
        <v>81280.040000000008</v>
      </c>
      <c r="D11" s="135">
        <f t="shared" si="0"/>
        <v>266573.74</v>
      </c>
      <c r="E11" s="135">
        <f t="shared" si="0"/>
        <v>0</v>
      </c>
      <c r="F11" s="135">
        <f t="shared" si="0"/>
        <v>0</v>
      </c>
      <c r="G11" s="135">
        <f t="shared" si="0"/>
        <v>0</v>
      </c>
      <c r="H11" s="135">
        <f t="shared" si="0"/>
        <v>0</v>
      </c>
      <c r="I11" s="135">
        <f t="shared" si="0"/>
        <v>-270060.13</v>
      </c>
      <c r="J11" s="135">
        <f t="shared" si="0"/>
        <v>0</v>
      </c>
      <c r="K11" s="135">
        <f t="shared" si="0"/>
        <v>0</v>
      </c>
      <c r="L11" s="135">
        <f t="shared" si="0"/>
        <v>0</v>
      </c>
      <c r="M11" s="135">
        <f t="shared" ref="M11:M23" si="1">SUM(C11:L11)</f>
        <v>77793.650000000023</v>
      </c>
    </row>
    <row r="12" spans="1:13" ht="15" customHeight="1">
      <c r="A12" s="141" t="s">
        <v>13</v>
      </c>
      <c r="B12" s="140" t="s">
        <v>248</v>
      </c>
      <c r="C12" s="139">
        <v>81027.44</v>
      </c>
      <c r="D12" s="139"/>
      <c r="E12" s="139">
        <v>9463.7000000000007</v>
      </c>
      <c r="F12" s="139"/>
      <c r="G12" s="139"/>
      <c r="H12" s="139"/>
      <c r="I12" s="139">
        <v>-14040.72</v>
      </c>
      <c r="J12" s="139"/>
      <c r="K12" s="139"/>
      <c r="L12" s="139"/>
      <c r="M12" s="138">
        <f t="shared" si="1"/>
        <v>76450.42</v>
      </c>
    </row>
    <row r="13" spans="1:13" ht="15" customHeight="1">
      <c r="A13" s="141" t="s">
        <v>23</v>
      </c>
      <c r="B13" s="140" t="s">
        <v>246</v>
      </c>
      <c r="C13" s="139">
        <v>252.6</v>
      </c>
      <c r="D13" s="139">
        <v>266573.74</v>
      </c>
      <c r="E13" s="139">
        <v>-9463.7000000000007</v>
      </c>
      <c r="F13" s="139"/>
      <c r="G13" s="139"/>
      <c r="H13" s="139"/>
      <c r="I13" s="139">
        <v>-256019.41</v>
      </c>
      <c r="J13" s="139"/>
      <c r="K13" s="139"/>
      <c r="L13" s="139"/>
      <c r="M13" s="138">
        <f t="shared" si="1"/>
        <v>1343.2299999999523</v>
      </c>
    </row>
    <row r="14" spans="1:13" ht="74.25" customHeight="1">
      <c r="A14" s="137" t="s">
        <v>49</v>
      </c>
      <c r="B14" s="136" t="s">
        <v>255</v>
      </c>
      <c r="C14" s="135">
        <f t="shared" ref="C14:L14" si="2">SUM(C15:C16)</f>
        <v>167136.72</v>
      </c>
      <c r="D14" s="135">
        <f t="shared" si="2"/>
        <v>14511.7</v>
      </c>
      <c r="E14" s="135">
        <f t="shared" si="2"/>
        <v>0</v>
      </c>
      <c r="F14" s="135">
        <f t="shared" si="2"/>
        <v>0</v>
      </c>
      <c r="G14" s="135">
        <f t="shared" si="2"/>
        <v>0</v>
      </c>
      <c r="H14" s="135">
        <f t="shared" si="2"/>
        <v>0</v>
      </c>
      <c r="I14" s="135">
        <f t="shared" si="2"/>
        <v>-23337.97</v>
      </c>
      <c r="J14" s="135">
        <f t="shared" si="2"/>
        <v>0</v>
      </c>
      <c r="K14" s="135">
        <f t="shared" si="2"/>
        <v>0</v>
      </c>
      <c r="L14" s="135">
        <f t="shared" si="2"/>
        <v>0</v>
      </c>
      <c r="M14" s="135">
        <f t="shared" si="1"/>
        <v>158310.45000000001</v>
      </c>
    </row>
    <row r="15" spans="1:13" ht="15" customHeight="1">
      <c r="A15" s="141" t="s">
        <v>254</v>
      </c>
      <c r="B15" s="140" t="s">
        <v>248</v>
      </c>
      <c r="C15" s="139">
        <v>167136.72</v>
      </c>
      <c r="D15" s="139"/>
      <c r="E15" s="139"/>
      <c r="F15" s="139"/>
      <c r="G15" s="139"/>
      <c r="H15" s="139"/>
      <c r="I15" s="139">
        <v>-8841.27</v>
      </c>
      <c r="J15" s="139"/>
      <c r="K15" s="139"/>
      <c r="L15" s="139"/>
      <c r="M15" s="138">
        <f t="shared" si="1"/>
        <v>158295.45000000001</v>
      </c>
    </row>
    <row r="16" spans="1:13" ht="15" customHeight="1">
      <c r="A16" s="141" t="s">
        <v>253</v>
      </c>
      <c r="B16" s="140" t="s">
        <v>246</v>
      </c>
      <c r="C16" s="139"/>
      <c r="D16" s="139">
        <v>14511.7</v>
      </c>
      <c r="E16" s="139"/>
      <c r="F16" s="139"/>
      <c r="G16" s="139"/>
      <c r="H16" s="139"/>
      <c r="I16" s="139">
        <v>-14496.7</v>
      </c>
      <c r="J16" s="139"/>
      <c r="K16" s="139"/>
      <c r="L16" s="139"/>
      <c r="M16" s="138">
        <f t="shared" si="1"/>
        <v>15</v>
      </c>
    </row>
    <row r="17" spans="1:13" ht="114.75" customHeight="1">
      <c r="A17" s="137" t="s">
        <v>51</v>
      </c>
      <c r="B17" s="136" t="s">
        <v>252</v>
      </c>
      <c r="C17" s="135">
        <f t="shared" ref="C17:L17" si="3">SUM(C18:C19)</f>
        <v>0</v>
      </c>
      <c r="D17" s="135">
        <f t="shared" si="3"/>
        <v>0</v>
      </c>
      <c r="E17" s="135">
        <f t="shared" si="3"/>
        <v>0</v>
      </c>
      <c r="F17" s="135">
        <f t="shared" si="3"/>
        <v>0</v>
      </c>
      <c r="G17" s="135">
        <f t="shared" si="3"/>
        <v>0</v>
      </c>
      <c r="H17" s="135">
        <f t="shared" si="3"/>
        <v>0</v>
      </c>
      <c r="I17" s="135">
        <f t="shared" si="3"/>
        <v>0</v>
      </c>
      <c r="J17" s="135">
        <f t="shared" si="3"/>
        <v>0</v>
      </c>
      <c r="K17" s="135">
        <f t="shared" si="3"/>
        <v>0</v>
      </c>
      <c r="L17" s="135">
        <f t="shared" si="3"/>
        <v>0</v>
      </c>
      <c r="M17" s="135">
        <f t="shared" si="1"/>
        <v>0</v>
      </c>
    </row>
    <row r="18" spans="1:13" ht="15" customHeight="1">
      <c r="A18" s="141" t="s">
        <v>53</v>
      </c>
      <c r="B18" s="140" t="s">
        <v>248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8">
        <f t="shared" si="1"/>
        <v>0</v>
      </c>
    </row>
    <row r="19" spans="1:13" ht="15" customHeight="1">
      <c r="A19" s="141" t="s">
        <v>251</v>
      </c>
      <c r="B19" s="140" t="s">
        <v>246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8">
        <f t="shared" si="1"/>
        <v>0</v>
      </c>
    </row>
    <row r="20" spans="1:13" ht="15" customHeight="1">
      <c r="A20" s="137" t="s">
        <v>73</v>
      </c>
      <c r="B20" s="136" t="s">
        <v>250</v>
      </c>
      <c r="C20" s="135">
        <f t="shared" ref="C20:L20" si="4">SUM(C21:C22)</f>
        <v>265.06</v>
      </c>
      <c r="D20" s="135">
        <f t="shared" si="4"/>
        <v>0</v>
      </c>
      <c r="E20" s="135">
        <f t="shared" si="4"/>
        <v>0</v>
      </c>
      <c r="F20" s="135">
        <f t="shared" si="4"/>
        <v>0</v>
      </c>
      <c r="G20" s="135">
        <f t="shared" si="4"/>
        <v>0</v>
      </c>
      <c r="H20" s="135">
        <f t="shared" si="4"/>
        <v>0</v>
      </c>
      <c r="I20" s="135">
        <f t="shared" si="4"/>
        <v>-3.73</v>
      </c>
      <c r="J20" s="135">
        <f t="shared" si="4"/>
        <v>0</v>
      </c>
      <c r="K20" s="135">
        <f t="shared" si="4"/>
        <v>0</v>
      </c>
      <c r="L20" s="135">
        <f t="shared" si="4"/>
        <v>0</v>
      </c>
      <c r="M20" s="135">
        <f t="shared" si="1"/>
        <v>261.33</v>
      </c>
    </row>
    <row r="21" spans="1:13" ht="15" customHeight="1">
      <c r="A21" s="141" t="s">
        <v>249</v>
      </c>
      <c r="B21" s="140" t="s">
        <v>248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8">
        <f t="shared" si="1"/>
        <v>0</v>
      </c>
    </row>
    <row r="22" spans="1:13" ht="15" customHeight="1">
      <c r="A22" s="141" t="s">
        <v>247</v>
      </c>
      <c r="B22" s="140" t="s">
        <v>246</v>
      </c>
      <c r="C22" s="139">
        <v>265.06</v>
      </c>
      <c r="D22" s="139"/>
      <c r="E22" s="139"/>
      <c r="F22" s="139"/>
      <c r="G22" s="139"/>
      <c r="H22" s="139"/>
      <c r="I22" s="139">
        <v>-3.73</v>
      </c>
      <c r="J22" s="139"/>
      <c r="K22" s="139"/>
      <c r="L22" s="139"/>
      <c r="M22" s="138">
        <f t="shared" si="1"/>
        <v>261.33</v>
      </c>
    </row>
    <row r="23" spans="1:13" ht="15" customHeight="1">
      <c r="A23" s="137" t="s">
        <v>75</v>
      </c>
      <c r="B23" s="136" t="s">
        <v>245</v>
      </c>
      <c r="C23" s="135">
        <f t="shared" ref="C23:L23" si="5">SUM(C11,C14,C17,C20)</f>
        <v>248681.82</v>
      </c>
      <c r="D23" s="135">
        <f t="shared" si="5"/>
        <v>281085.44</v>
      </c>
      <c r="E23" s="135">
        <f t="shared" si="5"/>
        <v>0</v>
      </c>
      <c r="F23" s="135">
        <f t="shared" si="5"/>
        <v>0</v>
      </c>
      <c r="G23" s="135">
        <f t="shared" si="5"/>
        <v>0</v>
      </c>
      <c r="H23" s="135">
        <f t="shared" si="5"/>
        <v>0</v>
      </c>
      <c r="I23" s="135">
        <f t="shared" si="5"/>
        <v>-293401.82999999996</v>
      </c>
      <c r="J23" s="135">
        <f t="shared" si="5"/>
        <v>0</v>
      </c>
      <c r="K23" s="135">
        <f t="shared" si="5"/>
        <v>0</v>
      </c>
      <c r="L23" s="135">
        <f t="shared" si="5"/>
        <v>0</v>
      </c>
      <c r="M23" s="135">
        <f t="shared" si="1"/>
        <v>236365.43000000005</v>
      </c>
    </row>
    <row r="24" spans="1:13">
      <c r="A24" s="134" t="s">
        <v>244</v>
      </c>
    </row>
    <row r="25" spans="1:13" s="131" customFormat="1" ht="15" customHeight="1">
      <c r="A25" s="133"/>
      <c r="B25" s="133"/>
      <c r="C25" s="133"/>
      <c r="D25" s="133"/>
      <c r="E25" s="133"/>
    </row>
    <row r="26" spans="1:13" s="131" customFormat="1" ht="15" customHeight="1">
      <c r="A26" s="133"/>
      <c r="B26" s="133"/>
      <c r="C26" s="133"/>
      <c r="D26" s="133"/>
      <c r="E26" s="133"/>
    </row>
    <row r="27" spans="1:13" s="131" customFormat="1" ht="12.75" customHeight="1">
      <c r="A27" s="132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</row>
  </sheetData>
  <mergeCells count="6">
    <mergeCell ref="M8:M9"/>
    <mergeCell ref="A6:M6"/>
    <mergeCell ref="A8:A9"/>
    <mergeCell ref="B8:B9"/>
    <mergeCell ref="C8:C9"/>
    <mergeCell ref="D8:L8"/>
  </mergeCells>
  <printOptions horizontalCentered="1"/>
  <pageMargins left="0.35433070866141736" right="0.35433070866141736" top="0.7" bottom="0.64" header="0.51181102362204722" footer="0.51181102362204722"/>
  <pageSetup paperSize="9" scale="63" fitToHeight="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FBA</vt:lpstr>
      <vt:lpstr>VRA</vt:lpstr>
      <vt:lpstr>4 priedas</vt:lpstr>
      <vt:lpstr>'4 priedas'!Print_Titles</vt:lpstr>
      <vt:lpstr>FBA!Print_Titles</vt:lpstr>
      <vt:lpstr>VRA!Print_Titles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Diana Kuzminskiene</dc:creator>
  <cp:lastModifiedBy>Diana Kuzminskiene</cp:lastModifiedBy>
  <cp:lastPrinted>2026-04-17T06:21:13Z</cp:lastPrinted>
  <dcterms:created xsi:type="dcterms:W3CDTF">2009-07-20T14:30:53Z</dcterms:created>
  <dcterms:modified xsi:type="dcterms:W3CDTF">2026-04-28T11:31:07Z</dcterms:modified>
</cp:coreProperties>
</file>