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SPT\KRSPT finansinės ataskaitos\2022\I ketv\"/>
    </mc:Choice>
  </mc:AlternateContent>
  <xr:revisionPtr revIDLastSave="0" documentId="13_ncr:1_{1D8469BB-F9AC-4033-AD82-4534DE97EF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BA" sheetId="5" r:id="rId1"/>
    <sheet name="VRA" sheetId="7" r:id="rId2"/>
    <sheet name="FS pagal šaltinius" sheetId="6" r:id="rId3"/>
  </sheets>
  <definedNames>
    <definedName name="_xlnm.Print_Titles" localSheetId="0">FBA!$19:$19</definedName>
    <definedName name="_xlnm.Print_Titles" localSheetId="2">'FS pagal šaltinius'!$10:$12</definedName>
    <definedName name="_xlnm.Print_Titles" localSheetId="1">VRA!$20:$20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7" l="1"/>
  <c r="I22" i="7"/>
  <c r="H28" i="7"/>
  <c r="I28" i="7"/>
  <c r="H31" i="7"/>
  <c r="I31" i="7"/>
  <c r="H47" i="7"/>
  <c r="I47" i="7"/>
  <c r="C13" i="6"/>
  <c r="D13" i="6"/>
  <c r="E13" i="6"/>
  <c r="F13" i="6"/>
  <c r="M13" i="6" s="1"/>
  <c r="G13" i="6"/>
  <c r="H13" i="6"/>
  <c r="I13" i="6"/>
  <c r="J13" i="6"/>
  <c r="K13" i="6"/>
  <c r="L13" i="6"/>
  <c r="M14" i="6"/>
  <c r="M15" i="6"/>
  <c r="C16" i="6"/>
  <c r="D16" i="6"/>
  <c r="D25" i="6" s="1"/>
  <c r="E16" i="6"/>
  <c r="E25" i="6" s="1"/>
  <c r="F16" i="6"/>
  <c r="G16" i="6"/>
  <c r="H16" i="6"/>
  <c r="H25" i="6" s="1"/>
  <c r="I16" i="6"/>
  <c r="I25" i="6" s="1"/>
  <c r="J16" i="6"/>
  <c r="K16" i="6"/>
  <c r="L16" i="6"/>
  <c r="L25" i="6" s="1"/>
  <c r="M16" i="6"/>
  <c r="M17" i="6"/>
  <c r="M18" i="6"/>
  <c r="C19" i="6"/>
  <c r="M19" i="6" s="1"/>
  <c r="D19" i="6"/>
  <c r="E19" i="6"/>
  <c r="F19" i="6"/>
  <c r="G19" i="6"/>
  <c r="G25" i="6" s="1"/>
  <c r="H19" i="6"/>
  <c r="I19" i="6"/>
  <c r="J19" i="6"/>
  <c r="K19" i="6"/>
  <c r="K25" i="6" s="1"/>
  <c r="L19" i="6"/>
  <c r="M20" i="6"/>
  <c r="M21" i="6"/>
  <c r="C22" i="6"/>
  <c r="M22" i="6" s="1"/>
  <c r="D22" i="6"/>
  <c r="E22" i="6"/>
  <c r="F22" i="6"/>
  <c r="G22" i="6"/>
  <c r="H22" i="6"/>
  <c r="I22" i="6"/>
  <c r="J22" i="6"/>
  <c r="K22" i="6"/>
  <c r="L22" i="6"/>
  <c r="M23" i="6"/>
  <c r="M24" i="6"/>
  <c r="F25" i="6"/>
  <c r="J25" i="6"/>
  <c r="I21" i="7" l="1"/>
  <c r="I46" i="7" s="1"/>
  <c r="I54" i="7" s="1"/>
  <c r="I56" i="7" s="1"/>
  <c r="H21" i="7"/>
  <c r="H46" i="7" s="1"/>
  <c r="H54" i="7" s="1"/>
  <c r="H56" i="7" s="1"/>
  <c r="C25" i="6"/>
  <c r="M25" i="6" s="1"/>
  <c r="F21" i="5"/>
  <c r="G21" i="5"/>
  <c r="G20" i="5" s="1"/>
  <c r="G58" i="5" s="1"/>
  <c r="F27" i="5"/>
  <c r="F20" i="5" s="1"/>
  <c r="F58" i="5" s="1"/>
  <c r="G27" i="5"/>
  <c r="G41" i="5"/>
  <c r="F42" i="5"/>
  <c r="F41" i="5" s="1"/>
  <c r="G42" i="5"/>
  <c r="F49" i="5"/>
  <c r="G49" i="5"/>
  <c r="F59" i="5"/>
  <c r="G59" i="5"/>
  <c r="F65" i="5"/>
  <c r="G65" i="5"/>
  <c r="F69" i="5"/>
  <c r="F64" i="5" s="1"/>
  <c r="F75" i="5"/>
  <c r="G75" i="5"/>
  <c r="G69" i="5" s="1"/>
  <c r="F86" i="5"/>
  <c r="G86" i="5"/>
  <c r="G84" i="5" s="1"/>
  <c r="F90" i="5"/>
  <c r="F84" i="5" s="1"/>
  <c r="G90" i="5"/>
  <c r="F94" i="5" l="1"/>
  <c r="G64" i="5"/>
  <c r="G9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<sst xmlns="http://schemas.openxmlformats.org/spreadsheetml/2006/main" count="372" uniqueCount="275">
  <si>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</si>
  <si>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</si>
  <si>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</si>
  <si>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</si>
  <si>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</si>
  <si>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</si>
  <si>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</si>
  <si>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</si>
  <si>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</si>
  <si>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</si>
  <si>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</si>
  <si>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</si>
  <si>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</si>
  <si>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</si>
  <si>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</si>
  <si>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</si>
  <si>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</si>
  <si>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</si>
  <si>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</si>
  <si>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</si>
  <si>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</si>
  <si>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</si>
  <si>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</si>
  <si>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</si>
  <si>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</si>
  <si>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</si>
  <si>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</si>
  <si>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</si>
  <si>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</si>
  <si>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</si>
  <si>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</si>
  <si>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</si>
  <si>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</si>
  <si>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</si>
  <si>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</si>
  <si>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</si>
  <si>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</si>
  <si>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</si>
  <si>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</si>
  <si>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</si>
  <si>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</si>
  <si>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</si>
  <si>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</si>
  <si>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</si>
  <si>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</si>
  <si>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</si>
  <si>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</si>
  <si>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</si>
  <si>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</si>
  <si>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</si>
  <si>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</si>
  <si>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</si>
  <si>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</si>
  <si>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</si>
  <si>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</si>
  <si>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</si>
  <si>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</si>
  <si>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</si>
  <si>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</si>
  <si>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</si>
  <si>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</si>
  <si>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</si>
  <si>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</si>
  <si>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</si>
  <si>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</si>
  <si>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</si>
  <si>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</si>
  <si>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</si>
  <si>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</si>
  <si>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</si>
  <si>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</si>
  <si>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</si>
  <si>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</si>
  <si>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</si>
  <si>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</si>
  <si>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</si>
  <si>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</si>
  <si>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</si>
  <si>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</si>
  <si>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</si>
  <si>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</si>
  <si>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</si>
  <si>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</si>
  <si>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</si>
  <si>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</si>
  <si>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</si>
  <si>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</si>
  <si>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</si>
  <si>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</si>
  <si>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</si>
  <si>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</si>
  <si>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</si>
  <si>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</si>
  <si>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</si>
  <si>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</si>
  <si>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</si>
  <si>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</si>
  <si>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</si>
  <si>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</si>
  <si>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Klaipėdos rajono savivaldybės priešgaisrinė tarnyba</t>
  </si>
  <si>
    <t>PAGAL  2022.03.31 D. DUOMENIS</t>
  </si>
  <si>
    <t>302519630, Kvietinių 30, Gargždai</t>
  </si>
  <si>
    <t>Stanislovas Virbauskas</t>
  </si>
  <si>
    <t>Finansinės ir ūkinės veiklos specialistė</t>
  </si>
  <si>
    <t>Diana Kuzminskienė</t>
  </si>
  <si>
    <t xml:space="preserve">        (vyriausiasis buhalteris (buhalteris)                    </t>
  </si>
  <si>
    <t>(viešojo sektoriaus subjekto vadovas arba jo įgaliotas administracijos vadovas)</t>
  </si>
  <si>
    <t>Tarnybos viršininkas</t>
  </si>
  <si>
    <t>IŠ VISO FINANSAVIMO SUMŲ, ĮSIPAREIGOJIMŲ, GRYNOJO TURTO IR MAŽUMOS DALIES:</t>
  </si>
  <si>
    <t>MAŽUMOS DALIS</t>
  </si>
  <si>
    <t>Ankstesnių metų perviršis ar deficitas</t>
  </si>
  <si>
    <t>IV.2</t>
  </si>
  <si>
    <t>Einamųjų metų perviršis ar deficitas</t>
  </si>
  <si>
    <t>IV.1</t>
  </si>
  <si>
    <t>Sukauptas perviršis ar deficitas</t>
  </si>
  <si>
    <t>Nuosavybės metodo įtaka</t>
  </si>
  <si>
    <t>Kiti rezervai</t>
  </si>
  <si>
    <t>II.2</t>
  </si>
  <si>
    <t>Tikrosios vertės rezervas</t>
  </si>
  <si>
    <t>II.1</t>
  </si>
  <si>
    <t>Rezervai</t>
  </si>
  <si>
    <t>Dalininkų kapitalas</t>
  </si>
  <si>
    <t>GRYNASIS TURTAS</t>
  </si>
  <si>
    <t>Kiti trumpalaikiai įsipareigojimai</t>
  </si>
  <si>
    <t>II.12</t>
  </si>
  <si>
    <t>Sukauptos mokėtinos sumos</t>
  </si>
  <si>
    <t>II.11</t>
  </si>
  <si>
    <t>Su darbo santykiais susiję įsipareigojimai</t>
  </si>
  <si>
    <t>II.10</t>
  </si>
  <si>
    <t>Tiekėjams mokėtinos sumos</t>
  </si>
  <si>
    <t>II.9</t>
  </si>
  <si>
    <t>Grąžintini mokesčiai, įmokos ir jų permokos</t>
  </si>
  <si>
    <t>II.8</t>
  </si>
  <si>
    <t>Mokėtinos socialinės išmokos</t>
  </si>
  <si>
    <t>II.7</t>
  </si>
  <si>
    <t>Kitos mokėtinos sumos biudžetui</t>
  </si>
  <si>
    <t>II.6.2</t>
  </si>
  <si>
    <t>Grąžintinos finansavimo sumos</t>
  </si>
  <si>
    <t>II.6.1</t>
  </si>
  <si>
    <t>Mokėtinos sumos į biudžetus ir fondus</t>
  </si>
  <si>
    <t>II.6</t>
  </si>
  <si>
    <t>Mokėtinos sumos į Europos Sąjungos biudžetą</t>
  </si>
  <si>
    <t>II.5</t>
  </si>
  <si>
    <t>Mokėtinos subsidijos, dotacijos ir finansavimo sumos</t>
  </si>
  <si>
    <t>II.4</t>
  </si>
  <si>
    <t>Trumpalaikiai finansiniai įsipareigojimai</t>
  </si>
  <si>
    <t>II.3</t>
  </si>
  <si>
    <t>Ilgalaikių įsipareigojimų einamųjų metų dalis</t>
  </si>
  <si>
    <t>Ilgalaikių atidėjinių einamųjų metų dalis ir trumpalaikiai atidėjiniai</t>
  </si>
  <si>
    <t>Trumpalaikiai įsipareigojimai</t>
  </si>
  <si>
    <t>Kiti ilgalaikiai įsipareigojimai</t>
  </si>
  <si>
    <t xml:space="preserve">I.3 </t>
  </si>
  <si>
    <t>Ilgalaikiai atidėjiniai</t>
  </si>
  <si>
    <t>I.2</t>
  </si>
  <si>
    <t>Ilgalaikiai finansiniai įsipareigojimai</t>
  </si>
  <si>
    <t>I.1</t>
  </si>
  <si>
    <t>Ilgalaikiai įsipareigojimai</t>
  </si>
  <si>
    <t>ĮSIPAREIGOJIMAI</t>
  </si>
  <si>
    <t>Iš kitų šaltinių</t>
  </si>
  <si>
    <t xml:space="preserve">IV. </t>
  </si>
  <si>
    <t>Iš Europos Sąjungos, užsienio valstybių ir tarptautinių organizacijų</t>
  </si>
  <si>
    <t>Iš savivaldybės biudžeto</t>
  </si>
  <si>
    <t>FINANSAVIMO SUMOS</t>
  </si>
  <si>
    <t>IŠ VISO TURTO:</t>
  </si>
  <si>
    <t>Pinigai ir pinigų ekvivalentai</t>
  </si>
  <si>
    <t>Trumpalaikės investicijos</t>
  </si>
  <si>
    <t>Kitos gautinos sumos</t>
  </si>
  <si>
    <t>III.6</t>
  </si>
  <si>
    <t>Sukauptos gautinos sumos</t>
  </si>
  <si>
    <t>III.5</t>
  </si>
  <si>
    <t>Gautinos sumos už turto naudojimą, parduotas prekes, turtą, paslaugas</t>
  </si>
  <si>
    <t>III.4</t>
  </si>
  <si>
    <t>Gautinos finansavimo sumos</t>
  </si>
  <si>
    <t>III.3</t>
  </si>
  <si>
    <t>Gautini mokesčiai ir socialinės įmokos</t>
  </si>
  <si>
    <t>III.2</t>
  </si>
  <si>
    <t>Gautinos trumpalaikės finansinės sumos</t>
  </si>
  <si>
    <t>III.1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</si>
  <si>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</si>
  <si>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Išankstiniai apmokėjimai</t>
  </si>
  <si>
    <t>Ilgalaikis materialusis ir biologinis turtas, skirtas parduoti</t>
  </si>
  <si>
    <t>I.5</t>
  </si>
  <si>
    <t>Pagaminta produkcija, atsargos, skirtos parduoti (perduoti)</t>
  </si>
  <si>
    <t>I.4</t>
  </si>
  <si>
    <t>Nebaigta gaminti produkcija ir nebaigtos vykdyti sutartys</t>
  </si>
  <si>
    <t>I.3</t>
  </si>
  <si>
    <t>Medžiagos, žaliavos ir ūkinis inventorius</t>
  </si>
  <si>
    <t>Strateginės ir neliečiamosios atsargos</t>
  </si>
  <si>
    <t>Atsargos</t>
  </si>
  <si>
    <t>TRUMPALAIKIS TURTAS</t>
  </si>
  <si>
    <t>BIOLOGINIS TURTAS</t>
  </si>
  <si>
    <t>Mineraliniai ištekliai ir kitas ilgalaikis turtas</t>
  </si>
  <si>
    <t>Ilgalaikis finansinis turtas</t>
  </si>
  <si>
    <t>Nebaigta statyba ir išankstiniai mokėjimai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</si>
  <si>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</si>
  <si>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Baldai ir biuro įranga</t>
  </si>
  <si>
    <t>Kilnojamosios kultūros vertybės</t>
  </si>
  <si>
    <t>Transporto priemonės</t>
  </si>
  <si>
    <t>Mašinos ir įrenginiai</t>
  </si>
  <si>
    <t>Nekilnojamosios kultūros vertybės</t>
  </si>
  <si>
    <t>Infrastruktūros ir kiti statiniai</t>
  </si>
  <si>
    <t>Pastatai</t>
  </si>
  <si>
    <t>Žemė</t>
  </si>
  <si>
    <t>Ilgalaikis materialusis turtas</t>
  </si>
  <si>
    <t>Prestižas</t>
  </si>
  <si>
    <t>Nebaigti projektai ir išankstiniai mokėjimai</t>
  </si>
  <si>
    <t>Kitas nematerialusis turtas</t>
  </si>
  <si>
    <t>Programinė įranga ir jos licencijos</t>
  </si>
  <si>
    <t>Plėtros darbai</t>
  </si>
  <si>
    <t>Nematerialusis turtas</t>
  </si>
  <si>
    <t>ILGALAIKIS TURTAS</t>
  </si>
  <si>
    <t>Paskutinė praėjusio ataskaitinio laikotarpio diena</t>
  </si>
  <si>
    <t>Paskutinė ataskaitinio laikotarpio diena</t>
  </si>
  <si>
    <t xml:space="preserve">Pastabos Nr. </t>
  </si>
  <si>
    <t>Pateikimo valiuta ir tikslumas: eurais arba tūkstančiais eurų</t>
  </si>
  <si>
    <t xml:space="preserve">2022.04.25 Nr.  1   </t>
  </si>
  <si>
    <t>FINANSINĖS BŪKLĖS ATASKAITA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</si>
  <si>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</si>
  <si>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</si>
  <si>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2-ojo VSAFAS „Finansinės būklės ataskaita“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</si>
  <si>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</si>
  <si>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</si>
  <si>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</si>
  <si>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</si>
  <si>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</si>
  <si>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</si>
  <si>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</si>
  <si>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</si>
  <si>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</si>
  <si>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</si>
  <si>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</si>
  <si>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</si>
  <si>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</si>
  <si>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</si>
  <si>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</si>
  <si>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</si>
  <si>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</si>
  <si>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</si>
  <si>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</si>
  <si>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</si>
  <si>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</si>
  <si>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</si>
  <si>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</si>
  <si>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</si>
  <si>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</si>
  <si>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</si>
  <si>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</si>
  <si>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</si>
  <si>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</si>
  <si>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</si>
  <si>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</si>
  <si>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</si>
  <si>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</si>
  <si>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</si>
  <si>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</si>
  <si>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</si>
  <si>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</si>
  <si>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(Informacijos apie finansavimo sumas pagal šaltinį, tikslinę paskirtį ir jų pokyčius per ataskaitinį laikotarpį pateikimo žemesniojo lygio</t>
  </si>
  <si>
    <t xml:space="preserve">                                      4 priedas</t>
  </si>
  <si>
    <t xml:space="preserve">                                     20-ojo VSAFAS „Finansavimo sumos“</t>
  </si>
  <si>
    <t>arba konsoliduotąją veiklos rezultatų ataskaitą,  kodas, adresas)</t>
  </si>
  <si>
    <t>(viešojo sektoriaus subjekto, parengusio veiklos rezultatų ataskaitą</t>
  </si>
  <si>
    <t>_______________________________________________________________________________</t>
  </si>
  <si>
    <t>(viešojo sektoriaus subjekto arba viešojo sektoriaus subjektų grupės pavadinimas)</t>
  </si>
  <si>
    <t>(įskaitant socialinės apsaugos fondus), veiklos rezultatų ataskaitos forma)</t>
  </si>
  <si>
    <t>(Žemesniojo lygio viešojo sektoriaus subjektų, išskyrus mokesčių fondus ir išteklių fondus</t>
  </si>
  <si>
    <t>2022.04.25 Nr.     1</t>
  </si>
  <si>
    <t>Finansinės ir ūkinėd veiklos specialistė</t>
  </si>
  <si>
    <t>P03</t>
  </si>
  <si>
    <t>P10</t>
  </si>
  <si>
    <t>P12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</si>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</sst>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u/>
      <sz val="12"/>
      <name val="Times New Roman"/>
      <family val="1"/>
      <charset val="186"/>
    </font>
    <font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sz val="10"/>
      <name val="Arial"/>
      <charset val="186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0"/>
      <name val="Arial"/>
      <charset val="186"/>
    </font>
    <font>
      <b/>
      <sz val="10"/>
      <name val="Arial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211">
    <xf numFmtId="0" fontId="0" fillId="0" borderId="0" xfId="0"/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6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23" fillId="0" borderId="0" xfId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3" fillId="0" borderId="3" xfId="1" applyBorder="1" applyAlignment="1">
      <alignment vertical="center" wrapText="1"/>
    </xf>
    <xf numFmtId="0" fontId="23" fillId="2" borderId="3" xfId="1" applyFill="1" applyBorder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right" vertical="center"/>
    </xf>
    <xf numFmtId="16" fontId="6" fillId="2" borderId="1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/>
    </xf>
    <xf numFmtId="2" fontId="6" fillId="2" borderId="2" xfId="1" applyNumberFormat="1" applyFont="1" applyFill="1" applyBorder="1" applyAlignment="1">
      <alignment horizontal="right" vertical="center"/>
    </xf>
    <xf numFmtId="0" fontId="12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16" fontId="6" fillId="2" borderId="1" xfId="1" quotePrefix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6" fillId="2" borderId="1" xfId="1" quotePrefix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left" vertical="center" wrapText="1"/>
    </xf>
    <xf numFmtId="0" fontId="24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13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/>
    </xf>
    <xf numFmtId="0" fontId="6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2" borderId="11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16" fontId="6" fillId="0" borderId="1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16" fontId="6" fillId="2" borderId="5" xfId="1" applyNumberFormat="1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left" vertical="center" wrapText="1"/>
    </xf>
    <xf numFmtId="0" fontId="24" fillId="2" borderId="11" xfId="1" applyFont="1" applyFill="1" applyBorder="1" applyAlignment="1">
      <alignment horizontal="left" vertical="center"/>
    </xf>
    <xf numFmtId="49" fontId="12" fillId="2" borderId="4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27" fillId="2" borderId="0" xfId="1" applyFont="1" applyFill="1" applyAlignment="1">
      <alignment vertical="center" wrapText="1"/>
    </xf>
    <xf numFmtId="0" fontId="27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left" vertical="center"/>
    </xf>
    <xf numFmtId="2" fontId="1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21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23" fillId="0" borderId="6" xfId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23" fillId="0" borderId="5" xfId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21" fillId="2" borderId="0" xfId="1" applyFont="1" applyFill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23" fillId="0" borderId="5" xfId="1" applyBorder="1" applyAlignment="1">
      <alignment horizontal="center" vertical="center" wrapText="1"/>
    </xf>
    <xf numFmtId="0" fontId="23" fillId="0" borderId="6" xfId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23" fillId="2" borderId="3" xfId="1" applyFill="1" applyBorder="1" applyAlignment="1">
      <alignment horizontal="center" vertical="center" wrapText="1"/>
    </xf>
    <xf numFmtId="0" fontId="23" fillId="2" borderId="3" xfId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23" fillId="2" borderId="0" xfId="1" applyFill="1" applyAlignment="1">
      <alignment vertical="center" wrapText="1"/>
    </xf>
    <xf numFmtId="0" fontId="23" fillId="0" borderId="0" xfId="1" applyAlignment="1">
      <alignment horizontal="center" vertical="center" wrapText="1"/>
    </xf>
    <xf numFmtId="0" fontId="23" fillId="0" borderId="0" xfId="1" applyAlignment="1">
      <alignment vertical="center" wrapText="1"/>
    </xf>
    <xf numFmtId="0" fontId="12" fillId="2" borderId="0" xfId="1" applyFont="1" applyFill="1" applyAlignment="1">
      <alignment horizontal="center" vertical="center" wrapText="1"/>
    </xf>
    <xf numFmtId="0" fontId="27" fillId="2" borderId="0" xfId="1" applyFont="1" applyFill="1" applyAlignment="1">
      <alignment horizontal="center" vertical="center" wrapText="1"/>
    </xf>
    <xf numFmtId="0" fontId="27" fillId="2" borderId="0" xfId="1" applyFont="1" applyFill="1" applyAlignment="1">
      <alignment vertical="center" wrapText="1"/>
    </xf>
    <xf numFmtId="0" fontId="22" fillId="2" borderId="0" xfId="1" applyFont="1" applyFill="1" applyAlignment="1">
      <alignment horizontal="center" vertical="center" wrapText="1"/>
    </xf>
    <xf numFmtId="0" fontId="26" fillId="2" borderId="0" xfId="1" applyFont="1" applyFill="1" applyAlignment="1">
      <alignment horizontal="center" vertical="center" wrapText="1"/>
    </xf>
    <xf numFmtId="0" fontId="26" fillId="2" borderId="0" xfId="1" applyFont="1" applyFill="1" applyAlignment="1">
      <alignment vertical="center" wrapText="1"/>
    </xf>
    <xf numFmtId="0" fontId="25" fillId="0" borderId="3" xfId="1" applyFont="1" applyBorder="1" applyAlignment="1">
      <alignment horizontal="right" vertical="center" wrapText="1"/>
    </xf>
    <xf numFmtId="0" fontId="29" fillId="2" borderId="0" xfId="1" applyFont="1" applyFill="1" applyAlignment="1">
      <alignment wrapText="1"/>
    </xf>
    <xf numFmtId="0" fontId="28" fillId="0" borderId="0" xfId="1" applyFont="1"/>
    <xf numFmtId="0" fontId="29" fillId="2" borderId="0" xfId="1" applyFont="1" applyFill="1" applyAlignment="1">
      <alignment vertical="center" wrapText="1"/>
    </xf>
    <xf numFmtId="0" fontId="28" fillId="0" borderId="0" xfId="1" applyFont="1" applyAlignment="1">
      <alignment vertical="center"/>
    </xf>
    <xf numFmtId="0" fontId="23" fillId="2" borderId="0" xfId="1" applyFill="1" applyAlignment="1">
      <alignment horizontal="center" vertical="center" wrapText="1"/>
    </xf>
    <xf numFmtId="0" fontId="23" fillId="0" borderId="0" xfId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2">
    <cellStyle name="Įprastas" xfId="0" builtinId="0"/>
    <cellStyle name="Įprastas 2" xfId="1" xr:uid="{0E39D967-55D5-4E48-B961-3D00FEF48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8B4A-7A15-4AD2-8AF2-803B3AEF3454}">
  <dimension ref="A1:G103"/>
  <sheetViews>
    <sheetView showGridLines="0" topLeftCell="A67" zoomScaleNormal="100" zoomScaleSheetLayoutView="100" workbookViewId="0">
      <selection activeCell="E90" sqref="E90"/>
    </sheetView>
  </sheetViews>
  <sheetFormatPr defaultRowHeight="12.75"/>
  <cols>
    <col min="1" max="1" width="10.5703125" style="23" customWidth="1"/>
    <col min="2" max="2" width="3.140625" style="24" customWidth="1"/>
    <col min="3" max="3" width="2.7109375" style="24" customWidth="1"/>
    <col min="4" max="4" width="59" style="24" customWidth="1"/>
    <col min="5" max="5" width="7.7109375" style="24" customWidth="1"/>
    <col min="6" max="6" width="11.85546875" style="23" customWidth="1"/>
    <col min="7" max="7" width="12.85546875" style="23" customWidth="1"/>
    <col min="8" max="16384" width="9.140625" style="23"/>
  </cols>
  <sheetData>
    <row r="1" spans="1:7">
      <c r="E1" s="110"/>
    </row>
    <row r="2" spans="1:7">
      <c r="E2" s="163" t="s">
        <v>219</v>
      </c>
      <c r="F2" s="164"/>
      <c r="G2" s="164"/>
    </row>
    <row r="3" spans="1:7">
      <c r="E3" s="165" t="s">
        <v>92</v>
      </c>
      <c r="F3" s="166"/>
      <c r="G3" s="166"/>
    </row>
    <row r="5" spans="1:7">
      <c r="A5" s="156"/>
      <c r="B5" s="157"/>
      <c r="C5" s="157"/>
      <c r="D5" s="157"/>
      <c r="E5" s="157"/>
      <c r="F5" s="153"/>
      <c r="G5" s="153"/>
    </row>
    <row r="6" spans="1:7">
      <c r="A6" s="168"/>
      <c r="B6" s="168"/>
      <c r="C6" s="168"/>
      <c r="D6" s="168"/>
      <c r="E6" s="168"/>
      <c r="F6" s="168"/>
      <c r="G6" s="168"/>
    </row>
    <row r="7" spans="1:7">
      <c r="A7" s="149" t="s">
        <v>99</v>
      </c>
      <c r="B7" s="150"/>
      <c r="C7" s="150"/>
      <c r="D7" s="150"/>
      <c r="E7" s="150"/>
      <c r="F7" s="151"/>
      <c r="G7" s="151"/>
    </row>
    <row r="8" spans="1:7">
      <c r="A8" s="138" t="s">
        <v>218</v>
      </c>
      <c r="B8" s="167"/>
      <c r="C8" s="167"/>
      <c r="D8" s="167"/>
      <c r="E8" s="167"/>
      <c r="F8" s="153"/>
      <c r="G8" s="153"/>
    </row>
    <row r="9" spans="1:7" ht="12.75" customHeight="1">
      <c r="A9" s="149" t="s">
        <v>101</v>
      </c>
      <c r="B9" s="150"/>
      <c r="C9" s="150"/>
      <c r="D9" s="150"/>
      <c r="E9" s="150"/>
      <c r="F9" s="151"/>
      <c r="G9" s="151"/>
    </row>
    <row r="10" spans="1:7">
      <c r="A10" s="134" t="s">
        <v>217</v>
      </c>
      <c r="B10" s="154"/>
      <c r="C10" s="154"/>
      <c r="D10" s="154"/>
      <c r="E10" s="154"/>
      <c r="F10" s="155"/>
      <c r="G10" s="155"/>
    </row>
    <row r="11" spans="1:7">
      <c r="A11" s="155"/>
      <c r="B11" s="155"/>
      <c r="C11" s="155"/>
      <c r="D11" s="155"/>
      <c r="E11" s="155"/>
      <c r="F11" s="155"/>
      <c r="G11" s="155"/>
    </row>
    <row r="12" spans="1:7">
      <c r="A12" s="152"/>
      <c r="B12" s="153"/>
      <c r="C12" s="153"/>
      <c r="D12" s="153"/>
      <c r="E12" s="153"/>
    </row>
    <row r="13" spans="1:7">
      <c r="A13" s="156" t="s">
        <v>216</v>
      </c>
      <c r="B13" s="157"/>
      <c r="C13" s="157"/>
      <c r="D13" s="157"/>
      <c r="E13" s="157"/>
      <c r="F13" s="158"/>
      <c r="G13" s="158"/>
    </row>
    <row r="14" spans="1:7">
      <c r="A14" s="156" t="s">
        <v>100</v>
      </c>
      <c r="B14" s="157"/>
      <c r="C14" s="157"/>
      <c r="D14" s="157"/>
      <c r="E14" s="157"/>
      <c r="F14" s="158"/>
      <c r="G14" s="158"/>
    </row>
    <row r="15" spans="1:7">
      <c r="A15" s="107"/>
      <c r="B15" s="109"/>
      <c r="C15" s="109"/>
      <c r="D15" s="109"/>
      <c r="E15" s="109"/>
      <c r="F15" s="108"/>
      <c r="G15" s="108"/>
    </row>
    <row r="16" spans="1:7">
      <c r="A16" s="159" t="s">
        <v>215</v>
      </c>
      <c r="B16" s="160"/>
      <c r="C16" s="160"/>
      <c r="D16" s="160"/>
      <c r="E16" s="160"/>
      <c r="F16" s="161"/>
      <c r="G16" s="161"/>
    </row>
    <row r="17" spans="1:7">
      <c r="A17" s="138" t="s">
        <v>1</v>
      </c>
      <c r="B17" s="138"/>
      <c r="C17" s="138"/>
      <c r="D17" s="138"/>
      <c r="E17" s="138"/>
      <c r="F17" s="153"/>
      <c r="G17" s="153"/>
    </row>
    <row r="18" spans="1:7" ht="12.75" customHeight="1">
      <c r="A18" s="107"/>
      <c r="B18" s="25"/>
      <c r="C18" s="25"/>
      <c r="D18" s="162" t="s">
        <v>214</v>
      </c>
      <c r="E18" s="162"/>
      <c r="F18" s="162"/>
      <c r="G18" s="162"/>
    </row>
    <row r="19" spans="1:7" ht="67.5" customHeight="1">
      <c r="A19" s="101" t="s">
        <v>2</v>
      </c>
      <c r="B19" s="146" t="s">
        <v>3</v>
      </c>
      <c r="C19" s="147"/>
      <c r="D19" s="148"/>
      <c r="E19" s="106" t="s">
        <v>213</v>
      </c>
      <c r="F19" s="34" t="s">
        <v>212</v>
      </c>
      <c r="G19" s="34" t="s">
        <v>211</v>
      </c>
    </row>
    <row r="20" spans="1:7" s="24" customFormat="1" ht="12.75" customHeight="1">
      <c r="A20" s="34" t="s">
        <v>6</v>
      </c>
      <c r="B20" s="86" t="s">
        <v>210</v>
      </c>
      <c r="C20" s="42"/>
      <c r="D20" s="85"/>
      <c r="E20" s="43" t="s">
        <v>268</v>
      </c>
      <c r="F20" s="35">
        <f>SUM(F21,F27,F38,F39)</f>
        <v>202252.88999999993</v>
      </c>
      <c r="G20" s="35">
        <f>SUM(G21,G27,G38,G39)</f>
        <v>201293.81</v>
      </c>
    </row>
    <row r="21" spans="1:7" s="24" customFormat="1" ht="12.75" customHeight="1">
      <c r="A21" s="33" t="s">
        <v>8</v>
      </c>
      <c r="B21" s="55" t="s">
        <v>209</v>
      </c>
      <c r="C21" s="105"/>
      <c r="D21" s="104"/>
      <c r="E21" s="43"/>
      <c r="F21" s="39">
        <f>SUM(F22:F26)</f>
        <v>0</v>
      </c>
      <c r="G21" s="39">
        <f>SUM(G22:G26)</f>
        <v>0</v>
      </c>
    </row>
    <row r="22" spans="1:7" s="24" customFormat="1" ht="12.75" customHeight="1">
      <c r="A22" s="43" t="s">
        <v>155</v>
      </c>
      <c r="B22" s="52"/>
      <c r="C22" s="41" t="s">
        <v>208</v>
      </c>
      <c r="D22" s="75"/>
      <c r="E22" s="103"/>
      <c r="F22" s="39"/>
      <c r="G22" s="39"/>
    </row>
    <row r="23" spans="1:7" s="24" customFormat="1" ht="12.75" customHeight="1">
      <c r="A23" s="43" t="s">
        <v>153</v>
      </c>
      <c r="B23" s="52"/>
      <c r="C23" s="41" t="s">
        <v>207</v>
      </c>
      <c r="D23" s="51"/>
      <c r="E23" s="36"/>
      <c r="F23" s="39"/>
      <c r="G23" s="39"/>
    </row>
    <row r="24" spans="1:7" s="24" customFormat="1" ht="12.75" customHeight="1">
      <c r="A24" s="43" t="s">
        <v>185</v>
      </c>
      <c r="B24" s="52"/>
      <c r="C24" s="41" t="s">
        <v>206</v>
      </c>
      <c r="D24" s="51"/>
      <c r="E24" s="36"/>
      <c r="F24" s="39"/>
      <c r="G24" s="39"/>
    </row>
    <row r="25" spans="1:7" s="24" customFormat="1" ht="12.75" customHeight="1">
      <c r="A25" s="43" t="s">
        <v>183</v>
      </c>
      <c r="B25" s="52"/>
      <c r="C25" s="41" t="s">
        <v>205</v>
      </c>
      <c r="D25" s="51"/>
      <c r="E25" s="33"/>
      <c r="F25" s="39"/>
      <c r="G25" s="39"/>
    </row>
    <row r="26" spans="1:7" s="24" customFormat="1" ht="12.75" customHeight="1">
      <c r="A26" s="102" t="s">
        <v>181</v>
      </c>
      <c r="B26" s="52"/>
      <c r="C26" s="76" t="s">
        <v>204</v>
      </c>
      <c r="D26" s="75"/>
      <c r="E26" s="33"/>
      <c r="F26" s="39"/>
      <c r="G26" s="39"/>
    </row>
    <row r="27" spans="1:7" s="24" customFormat="1" ht="12.75" customHeight="1">
      <c r="A27" s="47" t="s">
        <v>10</v>
      </c>
      <c r="B27" s="46" t="s">
        <v>203</v>
      </c>
      <c r="C27" s="45"/>
      <c r="D27" s="44"/>
      <c r="E27" s="33"/>
      <c r="F27" s="39">
        <f>SUM(F28:F37)</f>
        <v>202252.88999999993</v>
      </c>
      <c r="G27" s="39">
        <f>SUM(G28:G37)</f>
        <v>201293.81</v>
      </c>
    </row>
    <row r="28" spans="1:7" s="24" customFormat="1" ht="12.75" customHeight="1">
      <c r="A28" s="43" t="s">
        <v>119</v>
      </c>
      <c r="B28" s="52"/>
      <c r="C28" s="41" t="s">
        <v>202</v>
      </c>
      <c r="D28" s="51"/>
      <c r="E28" s="36"/>
      <c r="F28" s="39"/>
      <c r="G28" s="39"/>
    </row>
    <row r="29" spans="1:7" s="24" customFormat="1" ht="12.75" customHeight="1">
      <c r="A29" s="43" t="s">
        <v>117</v>
      </c>
      <c r="B29" s="52"/>
      <c r="C29" s="41" t="s">
        <v>201</v>
      </c>
      <c r="D29" s="51"/>
      <c r="E29" s="36"/>
      <c r="F29" s="39">
        <v>102271.87999999999</v>
      </c>
      <c r="G29" s="39">
        <v>102906.13999999998</v>
      </c>
    </row>
    <row r="30" spans="1:7" s="24" customFormat="1" ht="12.75" customHeight="1">
      <c r="A30" s="43" t="s">
        <v>146</v>
      </c>
      <c r="B30" s="52"/>
      <c r="C30" s="41" t="s">
        <v>200</v>
      </c>
      <c r="D30" s="51"/>
      <c r="E30" s="36"/>
      <c r="F30" s="39">
        <v>463.94999999999982</v>
      </c>
      <c r="G30" s="39">
        <v>494.84999999999991</v>
      </c>
    </row>
    <row r="31" spans="1:7" s="24" customFormat="1" ht="12.75" customHeight="1">
      <c r="A31" s="43" t="s">
        <v>144</v>
      </c>
      <c r="B31" s="52"/>
      <c r="C31" s="41" t="s">
        <v>199</v>
      </c>
      <c r="D31" s="51"/>
      <c r="E31" s="36"/>
      <c r="F31" s="39"/>
      <c r="G31" s="39"/>
    </row>
    <row r="32" spans="1:7" s="24" customFormat="1" ht="12.75" customHeight="1">
      <c r="A32" s="43" t="s">
        <v>142</v>
      </c>
      <c r="B32" s="52"/>
      <c r="C32" s="41" t="s">
        <v>198</v>
      </c>
      <c r="D32" s="51"/>
      <c r="E32" s="36"/>
      <c r="F32" s="39">
        <v>16458.46</v>
      </c>
      <c r="G32" s="39">
        <v>5365.6000000000022</v>
      </c>
    </row>
    <row r="33" spans="1:7" s="24" customFormat="1" ht="12.75" customHeight="1">
      <c r="A33" s="43" t="s">
        <v>140</v>
      </c>
      <c r="B33" s="52"/>
      <c r="C33" s="41" t="s">
        <v>197</v>
      </c>
      <c r="D33" s="51"/>
      <c r="E33" s="36"/>
      <c r="F33" s="39">
        <v>40975.699999999953</v>
      </c>
      <c r="G33" s="39">
        <v>49057.820000000007</v>
      </c>
    </row>
    <row r="34" spans="1:7" s="24" customFormat="1" ht="12.75" customHeight="1">
      <c r="A34" s="43" t="s">
        <v>134</v>
      </c>
      <c r="B34" s="52"/>
      <c r="C34" s="41" t="s">
        <v>196</v>
      </c>
      <c r="D34" s="51"/>
      <c r="E34" s="36"/>
      <c r="F34" s="39"/>
      <c r="G34" s="39"/>
    </row>
    <row r="35" spans="1:7" s="24" customFormat="1" ht="12.75" customHeight="1">
      <c r="A35" s="43" t="s">
        <v>132</v>
      </c>
      <c r="B35" s="52"/>
      <c r="C35" s="41" t="s">
        <v>195</v>
      </c>
      <c r="D35" s="51"/>
      <c r="E35" s="36"/>
      <c r="F35" s="39">
        <v>3288.46</v>
      </c>
      <c r="G35" s="39">
        <v>3529.12</v>
      </c>
    </row>
    <row r="36" spans="1:7" s="24" customFormat="1" ht="12.75" customHeight="1">
      <c r="A36" s="43" t="s">
        <v>130</v>
      </c>
      <c r="B36" s="63"/>
      <c r="C36" s="62" t="s">
        <v>194</v>
      </c>
      <c r="D36" s="61"/>
      <c r="E36" s="36"/>
      <c r="F36" s="39">
        <v>29170.850000000002</v>
      </c>
      <c r="G36" s="39">
        <v>30316.690000000002</v>
      </c>
    </row>
    <row r="37" spans="1:7" s="24" customFormat="1" ht="12.75" customHeight="1">
      <c r="A37" s="43" t="s">
        <v>128</v>
      </c>
      <c r="B37" s="52"/>
      <c r="C37" s="41" t="s">
        <v>193</v>
      </c>
      <c r="D37" s="51"/>
      <c r="E37" s="33"/>
      <c r="F37" s="39">
        <v>9623.59</v>
      </c>
      <c r="G37" s="39">
        <v>9623.59</v>
      </c>
    </row>
    <row r="38" spans="1:7" s="24" customFormat="1" ht="12.75" customHeight="1">
      <c r="A38" s="33" t="s">
        <v>12</v>
      </c>
      <c r="B38" s="58" t="s">
        <v>192</v>
      </c>
      <c r="C38" s="58"/>
      <c r="D38" s="87"/>
      <c r="E38" s="33"/>
      <c r="F38" s="39"/>
      <c r="G38" s="39"/>
    </row>
    <row r="39" spans="1:7" s="24" customFormat="1" ht="12.75" customHeight="1">
      <c r="A39" s="33" t="s">
        <v>20</v>
      </c>
      <c r="B39" s="58" t="s">
        <v>191</v>
      </c>
      <c r="C39" s="58"/>
      <c r="D39" s="87"/>
      <c r="E39" s="56"/>
      <c r="F39" s="39"/>
      <c r="G39" s="39"/>
    </row>
    <row r="40" spans="1:7" s="24" customFormat="1" ht="12.75" customHeight="1">
      <c r="A40" s="34" t="s">
        <v>16</v>
      </c>
      <c r="B40" s="86" t="s">
        <v>190</v>
      </c>
      <c r="C40" s="42"/>
      <c r="D40" s="85"/>
      <c r="E40" s="36"/>
      <c r="F40" s="39"/>
      <c r="G40" s="39"/>
    </row>
    <row r="41" spans="1:7" s="24" customFormat="1" ht="12.75" customHeight="1">
      <c r="A41" s="101" t="s">
        <v>22</v>
      </c>
      <c r="B41" s="100" t="s">
        <v>189</v>
      </c>
      <c r="C41" s="98"/>
      <c r="D41" s="99"/>
      <c r="E41" s="33"/>
      <c r="F41" s="35">
        <f>SUM(F42,F48,F49,F56,F57)</f>
        <v>55289.520000000004</v>
      </c>
      <c r="G41" s="35">
        <f>SUM(G42,G48,G49,G56,G57)</f>
        <v>43906.299999999996</v>
      </c>
    </row>
    <row r="42" spans="1:7" s="24" customFormat="1" ht="12.75" customHeight="1">
      <c r="A42" s="50" t="s">
        <v>8</v>
      </c>
      <c r="B42" s="95" t="s">
        <v>188</v>
      </c>
      <c r="C42" s="79"/>
      <c r="D42" s="94"/>
      <c r="E42" s="33" t="s">
        <v>269</v>
      </c>
      <c r="F42" s="39">
        <f>SUM(F43:F47)</f>
        <v>4901.7299999999996</v>
      </c>
      <c r="G42" s="39">
        <f>SUM(G43:G47)</f>
        <v>5322.829999999999</v>
      </c>
    </row>
    <row r="43" spans="1:7" s="24" customFormat="1" ht="12.75" customHeight="1">
      <c r="A43" s="64" t="s">
        <v>155</v>
      </c>
      <c r="B43" s="63"/>
      <c r="C43" s="62" t="s">
        <v>187</v>
      </c>
      <c r="D43" s="61"/>
      <c r="E43" s="36"/>
      <c r="F43" s="39"/>
      <c r="G43" s="39"/>
    </row>
    <row r="44" spans="1:7" s="24" customFormat="1" ht="12.75" customHeight="1">
      <c r="A44" s="64" t="s">
        <v>153</v>
      </c>
      <c r="B44" s="63"/>
      <c r="C44" s="62" t="s">
        <v>186</v>
      </c>
      <c r="D44" s="61"/>
      <c r="E44" s="36"/>
      <c r="F44" s="39">
        <v>4901.7299999999996</v>
      </c>
      <c r="G44" s="39">
        <v>5322.829999999999</v>
      </c>
    </row>
    <row r="45" spans="1:7" s="24" customFormat="1">
      <c r="A45" s="64" t="s">
        <v>185</v>
      </c>
      <c r="B45" s="63"/>
      <c r="C45" s="62" t="s">
        <v>184</v>
      </c>
      <c r="D45" s="61"/>
      <c r="E45" s="36"/>
      <c r="F45" s="39"/>
      <c r="G45" s="39"/>
    </row>
    <row r="46" spans="1:7" s="24" customFormat="1">
      <c r="A46" s="64" t="s">
        <v>183</v>
      </c>
      <c r="B46" s="63"/>
      <c r="C46" s="62" t="s">
        <v>182</v>
      </c>
      <c r="D46" s="61"/>
      <c r="E46" s="36"/>
      <c r="F46" s="39"/>
      <c r="G46" s="39"/>
    </row>
    <row r="47" spans="1:7" s="24" customFormat="1" ht="12.75" customHeight="1">
      <c r="A47" s="64" t="s">
        <v>181</v>
      </c>
      <c r="B47" s="98"/>
      <c r="C47" s="139" t="s">
        <v>180</v>
      </c>
      <c r="D47" s="140"/>
      <c r="E47" s="36"/>
      <c r="F47" s="39"/>
      <c r="G47" s="39"/>
    </row>
    <row r="48" spans="1:7" s="24" customFormat="1" ht="12.75" customHeight="1">
      <c r="A48" s="50" t="s">
        <v>10</v>
      </c>
      <c r="B48" s="97" t="s">
        <v>179</v>
      </c>
      <c r="C48" s="69"/>
      <c r="D48" s="96"/>
      <c r="E48" s="33"/>
      <c r="F48" s="39">
        <v>9565.81</v>
      </c>
      <c r="G48" s="39">
        <v>150.65</v>
      </c>
    </row>
    <row r="49" spans="1:7" s="24" customFormat="1" ht="12.75" customHeight="1">
      <c r="A49" s="50" t="s">
        <v>12</v>
      </c>
      <c r="B49" s="95" t="s">
        <v>178</v>
      </c>
      <c r="C49" s="79"/>
      <c r="D49" s="94"/>
      <c r="E49" s="33"/>
      <c r="F49" s="39">
        <f>SUM(F50:F55)</f>
        <v>40372.700000000004</v>
      </c>
      <c r="G49" s="39">
        <f>SUM(G50:G55)</f>
        <v>37983.54</v>
      </c>
    </row>
    <row r="50" spans="1:7" s="24" customFormat="1" ht="12.75" customHeight="1">
      <c r="A50" s="64" t="s">
        <v>177</v>
      </c>
      <c r="B50" s="79"/>
      <c r="C50" s="93" t="s">
        <v>176</v>
      </c>
      <c r="D50" s="77"/>
      <c r="E50" s="33"/>
      <c r="F50" s="39"/>
      <c r="G50" s="39"/>
    </row>
    <row r="51" spans="1:7" s="24" customFormat="1" ht="12.75" customHeight="1">
      <c r="A51" s="92" t="s">
        <v>175</v>
      </c>
      <c r="B51" s="63"/>
      <c r="C51" s="62" t="s">
        <v>174</v>
      </c>
      <c r="D51" s="49"/>
      <c r="E51" s="91"/>
      <c r="F51" s="39"/>
      <c r="G51" s="39"/>
    </row>
    <row r="52" spans="1:7" s="24" customFormat="1" ht="12.75" customHeight="1">
      <c r="A52" s="64" t="s">
        <v>173</v>
      </c>
      <c r="B52" s="63"/>
      <c r="C52" s="62" t="s">
        <v>172</v>
      </c>
      <c r="D52" s="61"/>
      <c r="E52" s="60"/>
      <c r="F52" s="39"/>
      <c r="G52" s="39"/>
    </row>
    <row r="53" spans="1:7" s="24" customFormat="1" ht="12.75" customHeight="1">
      <c r="A53" s="64" t="s">
        <v>171</v>
      </c>
      <c r="B53" s="63"/>
      <c r="C53" s="139" t="s">
        <v>170</v>
      </c>
      <c r="D53" s="140"/>
      <c r="E53" s="60"/>
      <c r="F53" s="39">
        <v>1648</v>
      </c>
      <c r="G53" s="39">
        <v>496</v>
      </c>
    </row>
    <row r="54" spans="1:7" s="24" customFormat="1" ht="12.75" customHeight="1">
      <c r="A54" s="64" t="s">
        <v>169</v>
      </c>
      <c r="B54" s="63"/>
      <c r="C54" s="62" t="s">
        <v>168</v>
      </c>
      <c r="D54" s="61"/>
      <c r="E54" s="60"/>
      <c r="F54" s="39">
        <v>38724.700000000004</v>
      </c>
      <c r="G54" s="39">
        <v>37487.54</v>
      </c>
    </row>
    <row r="55" spans="1:7" s="24" customFormat="1" ht="12.75" customHeight="1">
      <c r="A55" s="64" t="s">
        <v>167</v>
      </c>
      <c r="B55" s="63"/>
      <c r="C55" s="62" t="s">
        <v>166</v>
      </c>
      <c r="D55" s="61"/>
      <c r="E55" s="33"/>
      <c r="F55" s="39"/>
      <c r="G55" s="39"/>
    </row>
    <row r="56" spans="1:7" s="24" customFormat="1" ht="12.75" customHeight="1">
      <c r="A56" s="50" t="s">
        <v>20</v>
      </c>
      <c r="B56" s="90" t="s">
        <v>165</v>
      </c>
      <c r="C56" s="90"/>
      <c r="D56" s="89"/>
      <c r="E56" s="60"/>
      <c r="F56" s="39"/>
      <c r="G56" s="39"/>
    </row>
    <row r="57" spans="1:7" s="24" customFormat="1" ht="12.75" customHeight="1">
      <c r="A57" s="50" t="s">
        <v>55</v>
      </c>
      <c r="B57" s="90" t="s">
        <v>164</v>
      </c>
      <c r="C57" s="90"/>
      <c r="D57" s="89"/>
      <c r="E57" s="33"/>
      <c r="F57" s="39">
        <v>449.28</v>
      </c>
      <c r="G57" s="39">
        <v>449.28</v>
      </c>
    </row>
    <row r="58" spans="1:7" s="24" customFormat="1" ht="12.75" customHeight="1">
      <c r="A58" s="33"/>
      <c r="B58" s="46" t="s">
        <v>163</v>
      </c>
      <c r="C58" s="45"/>
      <c r="D58" s="44"/>
      <c r="E58" s="33"/>
      <c r="F58" s="39">
        <f>SUM(F20,F40,F41)</f>
        <v>257542.40999999992</v>
      </c>
      <c r="G58" s="39">
        <f>SUM(G20,G40,G41)</f>
        <v>245200.11</v>
      </c>
    </row>
    <row r="59" spans="1:7" s="24" customFormat="1" ht="12.75" customHeight="1">
      <c r="A59" s="34" t="s">
        <v>24</v>
      </c>
      <c r="B59" s="86" t="s">
        <v>162</v>
      </c>
      <c r="C59" s="86"/>
      <c r="D59" s="88"/>
      <c r="E59" s="33" t="s">
        <v>270</v>
      </c>
      <c r="F59" s="35">
        <f>SUM(F60:F63)</f>
        <v>209066.88</v>
      </c>
      <c r="G59" s="35">
        <f>SUM(G60:G63)</f>
        <v>206745.79</v>
      </c>
    </row>
    <row r="60" spans="1:7" s="24" customFormat="1" ht="12.75" customHeight="1">
      <c r="A60" s="33" t="s">
        <v>8</v>
      </c>
      <c r="B60" s="58" t="s">
        <v>42</v>
      </c>
      <c r="C60" s="58"/>
      <c r="D60" s="87"/>
      <c r="E60" s="33"/>
      <c r="F60" s="39">
        <v>83181.390000000014</v>
      </c>
      <c r="G60" s="39">
        <v>86337.890000000014</v>
      </c>
    </row>
    <row r="61" spans="1:7" s="24" customFormat="1" ht="12.75" customHeight="1">
      <c r="A61" s="47" t="s">
        <v>10</v>
      </c>
      <c r="B61" s="46" t="s">
        <v>161</v>
      </c>
      <c r="C61" s="45"/>
      <c r="D61" s="44"/>
      <c r="E61" s="47"/>
      <c r="F61" s="39">
        <v>125209.06999999998</v>
      </c>
      <c r="G61" s="39">
        <v>119730.82</v>
      </c>
    </row>
    <row r="62" spans="1:7" s="24" customFormat="1" ht="12.75" customHeight="1">
      <c r="A62" s="33" t="s">
        <v>12</v>
      </c>
      <c r="B62" s="141" t="s">
        <v>160</v>
      </c>
      <c r="C62" s="142"/>
      <c r="D62" s="140"/>
      <c r="E62" s="33"/>
      <c r="F62" s="39">
        <v>227.14</v>
      </c>
      <c r="G62" s="39">
        <v>227.8</v>
      </c>
    </row>
    <row r="63" spans="1:7" s="24" customFormat="1" ht="12.75" customHeight="1">
      <c r="A63" s="33" t="s">
        <v>159</v>
      </c>
      <c r="B63" s="58" t="s">
        <v>158</v>
      </c>
      <c r="C63" s="52"/>
      <c r="D63" s="57"/>
      <c r="E63" s="33"/>
      <c r="F63" s="39">
        <v>449.28</v>
      </c>
      <c r="G63" s="39">
        <v>449.28</v>
      </c>
    </row>
    <row r="64" spans="1:7" s="24" customFormat="1" ht="12.75" customHeight="1">
      <c r="A64" s="34" t="s">
        <v>26</v>
      </c>
      <c r="B64" s="86" t="s">
        <v>157</v>
      </c>
      <c r="C64" s="42"/>
      <c r="D64" s="85"/>
      <c r="E64" s="33"/>
      <c r="F64" s="35">
        <f>SUM(F65,F69)</f>
        <v>45539.56</v>
      </c>
      <c r="G64" s="35">
        <f>SUM(G65,G69)</f>
        <v>37958.35</v>
      </c>
    </row>
    <row r="65" spans="1:7" s="24" customFormat="1" ht="12.75" customHeight="1">
      <c r="A65" s="33" t="s">
        <v>8</v>
      </c>
      <c r="B65" s="55" t="s">
        <v>156</v>
      </c>
      <c r="C65" s="54"/>
      <c r="D65" s="53"/>
      <c r="E65" s="33"/>
      <c r="F65" s="39">
        <f>SUM(F66:F68)</f>
        <v>7551.59</v>
      </c>
      <c r="G65" s="39">
        <f>SUM(G66:G68)</f>
        <v>7551.59</v>
      </c>
    </row>
    <row r="66" spans="1:7" s="24" customFormat="1">
      <c r="A66" s="43" t="s">
        <v>155</v>
      </c>
      <c r="B66" s="82"/>
      <c r="C66" s="41" t="s">
        <v>154</v>
      </c>
      <c r="D66" s="81"/>
      <c r="E66" s="60"/>
      <c r="F66" s="39"/>
      <c r="G66" s="39"/>
    </row>
    <row r="67" spans="1:7" s="24" customFormat="1" ht="12.75" customHeight="1">
      <c r="A67" s="43" t="s">
        <v>153</v>
      </c>
      <c r="B67" s="52"/>
      <c r="C67" s="41" t="s">
        <v>152</v>
      </c>
      <c r="D67" s="51"/>
      <c r="E67" s="33"/>
      <c r="F67" s="39">
        <v>7551.59</v>
      </c>
      <c r="G67" s="39">
        <v>7551.59</v>
      </c>
    </row>
    <row r="68" spans="1:7" s="24" customFormat="1" ht="12.75" customHeight="1">
      <c r="A68" s="43" t="s">
        <v>151</v>
      </c>
      <c r="B68" s="52"/>
      <c r="C68" s="41" t="s">
        <v>150</v>
      </c>
      <c r="D68" s="51"/>
      <c r="E68" s="56"/>
      <c r="F68" s="39"/>
      <c r="G68" s="39"/>
    </row>
    <row r="69" spans="1:7" s="27" customFormat="1" ht="12.75" customHeight="1">
      <c r="A69" s="50" t="s">
        <v>10</v>
      </c>
      <c r="B69" s="84" t="s">
        <v>149</v>
      </c>
      <c r="C69" s="72"/>
      <c r="D69" s="83"/>
      <c r="E69" s="50" t="s">
        <v>271</v>
      </c>
      <c r="F69" s="39">
        <f>SUM(F70:F75,F78:F83)</f>
        <v>37987.97</v>
      </c>
      <c r="G69" s="39">
        <f>SUM(G70:G75,G78:G83)</f>
        <v>30406.76</v>
      </c>
    </row>
    <row r="70" spans="1:7" s="24" customFormat="1" ht="12.75" customHeight="1">
      <c r="A70" s="43" t="s">
        <v>119</v>
      </c>
      <c r="B70" s="52"/>
      <c r="C70" s="41" t="s">
        <v>148</v>
      </c>
      <c r="D70" s="75"/>
      <c r="E70" s="33"/>
      <c r="F70" s="39"/>
      <c r="G70" s="39"/>
    </row>
    <row r="71" spans="1:7" s="24" customFormat="1" ht="12.75" customHeight="1">
      <c r="A71" s="43" t="s">
        <v>117</v>
      </c>
      <c r="B71" s="82"/>
      <c r="C71" s="41" t="s">
        <v>147</v>
      </c>
      <c r="D71" s="81"/>
      <c r="E71" s="60"/>
      <c r="F71" s="39"/>
      <c r="G71" s="39"/>
    </row>
    <row r="72" spans="1:7" s="24" customFormat="1">
      <c r="A72" s="43" t="s">
        <v>146</v>
      </c>
      <c r="B72" s="82"/>
      <c r="C72" s="41" t="s">
        <v>145</v>
      </c>
      <c r="D72" s="81"/>
      <c r="E72" s="60"/>
      <c r="F72" s="39"/>
      <c r="G72" s="39"/>
    </row>
    <row r="73" spans="1:7" s="24" customFormat="1">
      <c r="A73" s="80" t="s">
        <v>144</v>
      </c>
      <c r="B73" s="79"/>
      <c r="C73" s="78" t="s">
        <v>143</v>
      </c>
      <c r="D73" s="77"/>
      <c r="E73" s="60"/>
      <c r="F73" s="39"/>
      <c r="G73" s="39"/>
    </row>
    <row r="74" spans="1:7" s="24" customFormat="1">
      <c r="A74" s="33" t="s">
        <v>142</v>
      </c>
      <c r="B74" s="76"/>
      <c r="C74" s="76" t="s">
        <v>141</v>
      </c>
      <c r="D74" s="75"/>
      <c r="E74" s="74"/>
      <c r="F74" s="39"/>
      <c r="G74" s="39"/>
    </row>
    <row r="75" spans="1:7" s="24" customFormat="1" ht="12.75" customHeight="1">
      <c r="A75" s="73" t="s">
        <v>140</v>
      </c>
      <c r="B75" s="72"/>
      <c r="C75" s="71" t="s">
        <v>139</v>
      </c>
      <c r="D75" s="70"/>
      <c r="E75" s="33"/>
      <c r="F75" s="39">
        <f>SUM(F76,F77)</f>
        <v>0</v>
      </c>
      <c r="G75" s="39">
        <f>SUM(G76,G77)</f>
        <v>0</v>
      </c>
    </row>
    <row r="76" spans="1:7" s="24" customFormat="1" ht="12.75" customHeight="1">
      <c r="A76" s="64" t="s">
        <v>138</v>
      </c>
      <c r="B76" s="63"/>
      <c r="C76" s="49"/>
      <c r="D76" s="61" t="s">
        <v>137</v>
      </c>
      <c r="E76" s="60"/>
      <c r="F76" s="39"/>
      <c r="G76" s="39"/>
    </row>
    <row r="77" spans="1:7" s="24" customFormat="1" ht="12.75" customHeight="1">
      <c r="A77" s="64" t="s">
        <v>136</v>
      </c>
      <c r="B77" s="63"/>
      <c r="C77" s="49"/>
      <c r="D77" s="61" t="s">
        <v>135</v>
      </c>
      <c r="E77" s="36"/>
      <c r="F77" s="39"/>
      <c r="G77" s="39"/>
    </row>
    <row r="78" spans="1:7" s="24" customFormat="1" ht="12.75" customHeight="1">
      <c r="A78" s="64" t="s">
        <v>134</v>
      </c>
      <c r="B78" s="69"/>
      <c r="C78" s="68" t="s">
        <v>133</v>
      </c>
      <c r="D78" s="67"/>
      <c r="E78" s="36"/>
      <c r="F78" s="39"/>
      <c r="G78" s="39"/>
    </row>
    <row r="79" spans="1:7" s="24" customFormat="1" ht="12.75" customHeight="1">
      <c r="A79" s="64" t="s">
        <v>132</v>
      </c>
      <c r="B79" s="66"/>
      <c r="C79" s="62" t="s">
        <v>131</v>
      </c>
      <c r="D79" s="65"/>
      <c r="E79" s="60"/>
      <c r="F79" s="39"/>
      <c r="G79" s="39"/>
    </row>
    <row r="80" spans="1:7" s="24" customFormat="1" ht="12.75" customHeight="1">
      <c r="A80" s="64" t="s">
        <v>130</v>
      </c>
      <c r="B80" s="52"/>
      <c r="C80" s="41" t="s">
        <v>129</v>
      </c>
      <c r="D80" s="51"/>
      <c r="E80" s="60"/>
      <c r="F80" s="39">
        <v>7825.8</v>
      </c>
      <c r="G80" s="39">
        <v>611.77</v>
      </c>
    </row>
    <row r="81" spans="1:7" s="24" customFormat="1" ht="12.75" customHeight="1">
      <c r="A81" s="64" t="s">
        <v>128</v>
      </c>
      <c r="B81" s="52"/>
      <c r="C81" s="41" t="s">
        <v>127</v>
      </c>
      <c r="D81" s="51"/>
      <c r="E81" s="60"/>
      <c r="F81" s="39">
        <v>367.18</v>
      </c>
      <c r="G81" s="39"/>
    </row>
    <row r="82" spans="1:7" s="24" customFormat="1" ht="12.75" customHeight="1">
      <c r="A82" s="43" t="s">
        <v>126</v>
      </c>
      <c r="B82" s="63"/>
      <c r="C82" s="62" t="s">
        <v>125</v>
      </c>
      <c r="D82" s="61"/>
      <c r="E82" s="60"/>
      <c r="F82" s="39">
        <v>29794.989999999998</v>
      </c>
      <c r="G82" s="39">
        <v>29794.989999999998</v>
      </c>
    </row>
    <row r="83" spans="1:7" s="24" customFormat="1" ht="12.75" customHeight="1">
      <c r="A83" s="43" t="s">
        <v>124</v>
      </c>
      <c r="B83" s="52"/>
      <c r="C83" s="41" t="s">
        <v>123</v>
      </c>
      <c r="D83" s="51"/>
      <c r="E83" s="56"/>
      <c r="F83" s="39"/>
      <c r="G83" s="39"/>
    </row>
    <row r="84" spans="1:7" s="24" customFormat="1" ht="12.75" customHeight="1">
      <c r="A84" s="34" t="s">
        <v>28</v>
      </c>
      <c r="B84" s="38" t="s">
        <v>122</v>
      </c>
      <c r="C84" s="59"/>
      <c r="D84" s="37"/>
      <c r="E84" s="56"/>
      <c r="F84" s="35">
        <f>SUM(F85,F86,F89,F90)</f>
        <v>2935.9700000000876</v>
      </c>
      <c r="G84" s="35">
        <f>SUM(G85,G86,G89,G90)</f>
        <v>495.97000000020489</v>
      </c>
    </row>
    <row r="85" spans="1:7" s="24" customFormat="1" ht="12.75" customHeight="1">
      <c r="A85" s="33" t="s">
        <v>8</v>
      </c>
      <c r="B85" s="58" t="s">
        <v>121</v>
      </c>
      <c r="C85" s="52"/>
      <c r="D85" s="57"/>
      <c r="E85" s="56"/>
      <c r="F85" s="39"/>
      <c r="G85" s="39"/>
    </row>
    <row r="86" spans="1:7" s="24" customFormat="1" ht="12.75" customHeight="1">
      <c r="A86" s="33" t="s">
        <v>10</v>
      </c>
      <c r="B86" s="55" t="s">
        <v>120</v>
      </c>
      <c r="C86" s="54"/>
      <c r="D86" s="53"/>
      <c r="E86" s="33"/>
      <c r="F86" s="39">
        <f>SUM(F87,F88)</f>
        <v>0</v>
      </c>
      <c r="G86" s="39">
        <f>SUM(G87,G88)</f>
        <v>0</v>
      </c>
    </row>
    <row r="87" spans="1:7" s="24" customFormat="1" ht="12.75" customHeight="1">
      <c r="A87" s="43" t="s">
        <v>119</v>
      </c>
      <c r="B87" s="52"/>
      <c r="C87" s="41" t="s">
        <v>118</v>
      </c>
      <c r="D87" s="51"/>
      <c r="E87" s="33"/>
      <c r="F87" s="39"/>
      <c r="G87" s="39"/>
    </row>
    <row r="88" spans="1:7" s="24" customFormat="1" ht="12.75" customHeight="1">
      <c r="A88" s="43" t="s">
        <v>117</v>
      </c>
      <c r="B88" s="52"/>
      <c r="C88" s="41" t="s">
        <v>116</v>
      </c>
      <c r="D88" s="51"/>
      <c r="E88" s="33"/>
      <c r="F88" s="39"/>
      <c r="G88" s="39"/>
    </row>
    <row r="89" spans="1:7" s="24" customFormat="1" ht="12.75" customHeight="1">
      <c r="A89" s="50" t="s">
        <v>12</v>
      </c>
      <c r="B89" s="49" t="s">
        <v>115</v>
      </c>
      <c r="C89" s="49"/>
      <c r="D89" s="48"/>
      <c r="E89" s="33"/>
      <c r="F89" s="39"/>
      <c r="G89" s="39"/>
    </row>
    <row r="90" spans="1:7" s="24" customFormat="1" ht="12.75" customHeight="1">
      <c r="A90" s="47" t="s">
        <v>20</v>
      </c>
      <c r="B90" s="46" t="s">
        <v>114</v>
      </c>
      <c r="C90" s="45"/>
      <c r="D90" s="44"/>
      <c r="E90" s="33" t="s">
        <v>272</v>
      </c>
      <c r="F90" s="39">
        <f>SUM(F91,F92)</f>
        <v>2935.9700000000876</v>
      </c>
      <c r="G90" s="39">
        <f>SUM(G91,G92)</f>
        <v>495.97000000020489</v>
      </c>
    </row>
    <row r="91" spans="1:7" s="24" customFormat="1" ht="12.75" customHeight="1">
      <c r="A91" s="43" t="s">
        <v>113</v>
      </c>
      <c r="B91" s="42"/>
      <c r="C91" s="41" t="s">
        <v>112</v>
      </c>
      <c r="D91" s="40"/>
      <c r="E91" s="36"/>
      <c r="F91" s="39">
        <v>2440.0000000000873</v>
      </c>
      <c r="G91" s="39">
        <v>495.97000000020489</v>
      </c>
    </row>
    <row r="92" spans="1:7" s="24" customFormat="1" ht="12.75" customHeight="1">
      <c r="A92" s="43" t="s">
        <v>111</v>
      </c>
      <c r="B92" s="42"/>
      <c r="C92" s="41" t="s">
        <v>110</v>
      </c>
      <c r="D92" s="40"/>
      <c r="E92" s="36"/>
      <c r="F92" s="39">
        <v>495.97</v>
      </c>
      <c r="G92" s="39"/>
    </row>
    <row r="93" spans="1:7" s="24" customFormat="1" ht="12.75" customHeight="1">
      <c r="A93" s="34" t="s">
        <v>29</v>
      </c>
      <c r="B93" s="38" t="s">
        <v>109</v>
      </c>
      <c r="C93" s="37"/>
      <c r="D93" s="37"/>
      <c r="E93" s="36"/>
      <c r="F93" s="35"/>
      <c r="G93" s="35"/>
    </row>
    <row r="94" spans="1:7" s="24" customFormat="1" ht="25.5" customHeight="1">
      <c r="A94" s="34"/>
      <c r="B94" s="143" t="s">
        <v>108</v>
      </c>
      <c r="C94" s="142"/>
      <c r="D94" s="140"/>
      <c r="E94" s="33"/>
      <c r="F94" s="32">
        <f>SUM(F59,F64,F84,F93)</f>
        <v>257542.41000000009</v>
      </c>
      <c r="G94" s="32">
        <f>SUM(G59,G64,G84,G93)</f>
        <v>245200.11000000022</v>
      </c>
    </row>
    <row r="95" spans="1:7" s="24" customFormat="1">
      <c r="A95" s="31"/>
      <c r="B95" s="30"/>
      <c r="C95" s="30"/>
      <c r="D95" s="30"/>
      <c r="E95" s="30"/>
    </row>
    <row r="96" spans="1:7" s="24" customFormat="1" ht="12.75" customHeight="1">
      <c r="A96" s="145" t="s">
        <v>107</v>
      </c>
      <c r="B96" s="145"/>
      <c r="C96" s="145"/>
      <c r="D96" s="145"/>
      <c r="E96" s="29"/>
      <c r="F96" s="137" t="s">
        <v>102</v>
      </c>
      <c r="G96" s="137"/>
    </row>
    <row r="97" spans="1:7" s="24" customFormat="1" ht="12.75" customHeight="1">
      <c r="A97" s="144" t="s">
        <v>106</v>
      </c>
      <c r="B97" s="144"/>
      <c r="C97" s="144"/>
      <c r="D97" s="144"/>
      <c r="E97" s="24" t="s">
        <v>96</v>
      </c>
      <c r="F97" s="138" t="s">
        <v>34</v>
      </c>
      <c r="G97" s="138"/>
    </row>
    <row r="98" spans="1:7" s="24" customFormat="1">
      <c r="A98" s="25"/>
      <c r="B98" s="25"/>
      <c r="C98" s="25"/>
      <c r="D98" s="25"/>
      <c r="E98" s="25"/>
      <c r="F98" s="25"/>
      <c r="G98" s="25"/>
    </row>
    <row r="99" spans="1:7" s="24" customFormat="1" ht="12.75" customHeight="1">
      <c r="A99" s="136" t="s">
        <v>103</v>
      </c>
      <c r="B99" s="136"/>
      <c r="C99" s="136"/>
      <c r="D99" s="136"/>
      <c r="E99" s="28"/>
      <c r="F99" s="133" t="s">
        <v>104</v>
      </c>
      <c r="G99" s="133"/>
    </row>
    <row r="100" spans="1:7" s="24" customFormat="1" ht="12.75" customHeight="1">
      <c r="A100" s="135" t="s">
        <v>105</v>
      </c>
      <c r="B100" s="135"/>
      <c r="C100" s="135"/>
      <c r="D100" s="135"/>
      <c r="E100" s="27" t="s">
        <v>96</v>
      </c>
      <c r="F100" s="134" t="s">
        <v>34</v>
      </c>
      <c r="G100" s="134"/>
    </row>
    <row r="101" spans="1:7" s="24" customFormat="1">
      <c r="A101" s="26"/>
      <c r="B101" s="26"/>
      <c r="C101" s="26"/>
      <c r="D101" s="26"/>
      <c r="E101" s="25"/>
      <c r="F101" s="25"/>
      <c r="G101" s="25"/>
    </row>
    <row r="102" spans="1:7" s="24" customFormat="1">
      <c r="A102" s="26"/>
      <c r="B102" s="26"/>
      <c r="C102" s="26"/>
      <c r="D102" s="26"/>
      <c r="E102" s="25"/>
      <c r="F102" s="25"/>
      <c r="G102" s="25"/>
    </row>
    <row r="103" spans="1:7" s="24" customFormat="1" ht="12.75" customHeight="1"/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A9B15-429A-4B3A-8622-69E4CECBEB15}">
  <dimension ref="A1:I67"/>
  <sheetViews>
    <sheetView showGridLines="0" tabSelected="1" topLeftCell="A22" zoomScaleNormal="100" zoomScaleSheetLayoutView="100" workbookViewId="0">
      <selection activeCell="G31" sqref="G31"/>
    </sheetView>
  </sheetViews>
  <sheetFormatPr defaultRowHeight="12.75"/>
  <cols>
    <col min="1" max="1" width="8" style="114" customWidth="1"/>
    <col min="2" max="2" width="1.5703125" style="114" hidden="1" customWidth="1"/>
    <col min="3" max="3" width="30.140625" style="114" customWidth="1"/>
    <col min="4" max="4" width="18.28515625" style="114" customWidth="1"/>
    <col min="5" max="5" width="0" style="114" hidden="1" customWidth="1"/>
    <col min="6" max="6" width="11.7109375" style="114" customWidth="1"/>
    <col min="7" max="7" width="13.140625" style="114" customWidth="1"/>
    <col min="8" max="8" width="14.7109375" style="114" customWidth="1"/>
    <col min="9" max="9" width="15.85546875" style="114" customWidth="1"/>
    <col min="10" max="16384" width="9.140625" style="114"/>
  </cols>
  <sheetData>
    <row r="1" spans="1:9">
      <c r="G1" s="10"/>
      <c r="H1" s="10"/>
    </row>
    <row r="2" spans="1:9" ht="15.75">
      <c r="D2" s="7"/>
      <c r="G2" s="9" t="s">
        <v>39</v>
      </c>
      <c r="H2" s="3"/>
      <c r="I2" s="3"/>
    </row>
    <row r="3" spans="1:9" ht="15.75">
      <c r="G3" s="9" t="s">
        <v>92</v>
      </c>
      <c r="H3" s="3"/>
      <c r="I3" s="3"/>
    </row>
    <row r="5" spans="1:9" ht="15.75">
      <c r="A5" s="190" t="s">
        <v>265</v>
      </c>
      <c r="B5" s="191"/>
      <c r="C5" s="191"/>
      <c r="D5" s="191"/>
      <c r="E5" s="191"/>
      <c r="F5" s="191"/>
      <c r="G5" s="191"/>
      <c r="H5" s="191"/>
      <c r="I5" s="191"/>
    </row>
    <row r="6" spans="1:9" ht="15.75">
      <c r="A6" s="192" t="s">
        <v>264</v>
      </c>
      <c r="B6" s="191"/>
      <c r="C6" s="191"/>
      <c r="D6" s="191"/>
      <c r="E6" s="191"/>
      <c r="F6" s="191"/>
      <c r="G6" s="191"/>
      <c r="H6" s="191"/>
      <c r="I6" s="191"/>
    </row>
    <row r="7" spans="1:9" ht="15.75">
      <c r="A7" s="193" t="s">
        <v>99</v>
      </c>
      <c r="B7" s="194"/>
      <c r="C7" s="194"/>
      <c r="D7" s="194"/>
      <c r="E7" s="194"/>
      <c r="F7" s="194"/>
      <c r="G7" s="194"/>
      <c r="H7" s="194"/>
      <c r="I7" s="194"/>
    </row>
    <row r="8" spans="1:9" ht="15">
      <c r="A8" s="195" t="s">
        <v>263</v>
      </c>
      <c r="B8" s="188"/>
      <c r="C8" s="188"/>
      <c r="D8" s="188"/>
      <c r="E8" s="188"/>
      <c r="F8" s="188"/>
      <c r="G8" s="188"/>
      <c r="H8" s="188"/>
      <c r="I8" s="188"/>
    </row>
    <row r="9" spans="1:9" ht="15">
      <c r="A9" s="195" t="s">
        <v>262</v>
      </c>
      <c r="B9" s="188"/>
      <c r="C9" s="188"/>
      <c r="D9" s="188"/>
      <c r="E9" s="188"/>
      <c r="F9" s="188"/>
      <c r="G9" s="188"/>
      <c r="H9" s="188"/>
      <c r="I9" s="188"/>
    </row>
    <row r="10" spans="1:9" ht="15">
      <c r="A10" s="195" t="s">
        <v>261</v>
      </c>
      <c r="B10" s="188"/>
      <c r="C10" s="188"/>
      <c r="D10" s="188"/>
      <c r="E10" s="188"/>
      <c r="F10" s="188"/>
      <c r="G10" s="188"/>
      <c r="H10" s="188"/>
      <c r="I10" s="188"/>
    </row>
    <row r="11" spans="1:9" ht="15">
      <c r="A11" s="195" t="s">
        <v>260</v>
      </c>
      <c r="B11" s="191"/>
      <c r="C11" s="191"/>
      <c r="D11" s="191"/>
      <c r="E11" s="191"/>
      <c r="F11" s="191"/>
      <c r="G11" s="191"/>
      <c r="H11" s="191"/>
      <c r="I11" s="191"/>
    </row>
    <row r="12" spans="1:9" ht="15">
      <c r="A12" s="196"/>
      <c r="B12" s="188"/>
      <c r="C12" s="188"/>
      <c r="D12" s="188"/>
      <c r="E12" s="188"/>
      <c r="F12" s="188"/>
      <c r="G12" s="188"/>
      <c r="H12" s="188"/>
      <c r="I12" s="188"/>
    </row>
    <row r="13" spans="1:9" ht="15">
      <c r="A13" s="197" t="s">
        <v>0</v>
      </c>
      <c r="B13" s="198"/>
      <c r="C13" s="198"/>
      <c r="D13" s="198"/>
      <c r="E13" s="198"/>
      <c r="F13" s="198"/>
      <c r="G13" s="198"/>
      <c r="H13" s="198"/>
      <c r="I13" s="198"/>
    </row>
    <row r="14" spans="1:9" ht="15">
      <c r="A14" s="195"/>
      <c r="B14" s="188"/>
      <c r="C14" s="188"/>
      <c r="D14" s="188"/>
      <c r="E14" s="188"/>
      <c r="F14" s="188"/>
      <c r="G14" s="188"/>
      <c r="H14" s="188"/>
      <c r="I14" s="188"/>
    </row>
    <row r="15" spans="1:9" ht="15">
      <c r="A15" s="197" t="s">
        <v>100</v>
      </c>
      <c r="B15" s="198"/>
      <c r="C15" s="198"/>
      <c r="D15" s="198"/>
      <c r="E15" s="198"/>
      <c r="F15" s="198"/>
      <c r="G15" s="198"/>
      <c r="H15" s="198"/>
      <c r="I15" s="198"/>
    </row>
    <row r="16" spans="1:9" ht="9.75" customHeight="1">
      <c r="A16" s="112"/>
      <c r="B16" s="113"/>
      <c r="C16" s="113"/>
      <c r="D16" s="113"/>
      <c r="E16" s="113"/>
      <c r="F16" s="113"/>
      <c r="G16" s="113"/>
      <c r="H16" s="113"/>
      <c r="I16" s="113"/>
    </row>
    <row r="17" spans="1:9" ht="15">
      <c r="A17" s="200" t="s">
        <v>266</v>
      </c>
      <c r="B17" s="188"/>
      <c r="C17" s="188"/>
      <c r="D17" s="188"/>
      <c r="E17" s="188"/>
      <c r="F17" s="188"/>
      <c r="G17" s="188"/>
      <c r="H17" s="188"/>
      <c r="I17" s="188"/>
    </row>
    <row r="18" spans="1:9" ht="15">
      <c r="A18" s="195" t="s">
        <v>1</v>
      </c>
      <c r="B18" s="188"/>
      <c r="C18" s="188"/>
      <c r="D18" s="188"/>
      <c r="E18" s="188"/>
      <c r="F18" s="188"/>
      <c r="G18" s="188"/>
      <c r="H18" s="188"/>
      <c r="I18" s="188"/>
    </row>
    <row r="19" spans="1:9" s="113" customFormat="1" ht="15">
      <c r="A19" s="187" t="s">
        <v>98</v>
      </c>
      <c r="B19" s="188"/>
      <c r="C19" s="188"/>
      <c r="D19" s="188"/>
      <c r="E19" s="188"/>
      <c r="F19" s="188"/>
      <c r="G19" s="188"/>
      <c r="H19" s="188"/>
      <c r="I19" s="188"/>
    </row>
    <row r="20" spans="1:9" s="6" customFormat="1" ht="50.1" customHeight="1">
      <c r="A20" s="189" t="s">
        <v>2</v>
      </c>
      <c r="B20" s="189"/>
      <c r="C20" s="189" t="s">
        <v>3</v>
      </c>
      <c r="D20" s="172"/>
      <c r="E20" s="172"/>
      <c r="F20" s="172"/>
      <c r="G20" s="115" t="s">
        <v>35</v>
      </c>
      <c r="H20" s="115" t="s">
        <v>4</v>
      </c>
      <c r="I20" s="115" t="s">
        <v>5</v>
      </c>
    </row>
    <row r="21" spans="1:9" ht="15.75">
      <c r="A21" s="116" t="s">
        <v>6</v>
      </c>
      <c r="B21" s="4" t="s">
        <v>7</v>
      </c>
      <c r="C21" s="173" t="s">
        <v>7</v>
      </c>
      <c r="D21" s="199"/>
      <c r="E21" s="199"/>
      <c r="F21" s="199"/>
      <c r="G21" s="11" t="s">
        <v>273</v>
      </c>
      <c r="H21" s="15">
        <f>SUM(H22,H27,H28)</f>
        <v>217370.04</v>
      </c>
      <c r="I21" s="15">
        <f>SUM(I22,I27,I28)</f>
        <v>194085.74000000002</v>
      </c>
    </row>
    <row r="22" spans="1:9" ht="15.75">
      <c r="A22" s="111" t="s">
        <v>8</v>
      </c>
      <c r="B22" s="8" t="s">
        <v>9</v>
      </c>
      <c r="C22" s="170" t="s">
        <v>9</v>
      </c>
      <c r="D22" s="170"/>
      <c r="E22" s="170"/>
      <c r="F22" s="170"/>
      <c r="G22" s="12"/>
      <c r="H22" s="16">
        <f>SUM(H23:H26)</f>
        <v>214930.04</v>
      </c>
      <c r="I22" s="16">
        <f>SUM(I23:I26)</f>
        <v>194085.74000000002</v>
      </c>
    </row>
    <row r="23" spans="1:9" ht="15.75">
      <c r="A23" s="111" t="s">
        <v>41</v>
      </c>
      <c r="B23" s="8" t="s">
        <v>42</v>
      </c>
      <c r="C23" s="170" t="s">
        <v>42</v>
      </c>
      <c r="D23" s="170"/>
      <c r="E23" s="170"/>
      <c r="F23" s="170"/>
      <c r="G23" s="12"/>
      <c r="H23" s="20">
        <v>199207.54</v>
      </c>
      <c r="I23" s="20">
        <v>178143.17</v>
      </c>
    </row>
    <row r="24" spans="1:9" ht="15.75">
      <c r="A24" s="111" t="s">
        <v>43</v>
      </c>
      <c r="B24" s="1" t="s">
        <v>44</v>
      </c>
      <c r="C24" s="169" t="s">
        <v>44</v>
      </c>
      <c r="D24" s="169"/>
      <c r="E24" s="169"/>
      <c r="F24" s="169"/>
      <c r="G24" s="12"/>
      <c r="H24" s="20">
        <v>15654.18</v>
      </c>
      <c r="I24" s="20">
        <v>15941.91</v>
      </c>
    </row>
    <row r="25" spans="1:9" ht="15.75">
      <c r="A25" s="111" t="s">
        <v>45</v>
      </c>
      <c r="B25" s="8" t="s">
        <v>46</v>
      </c>
      <c r="C25" s="169" t="s">
        <v>46</v>
      </c>
      <c r="D25" s="169"/>
      <c r="E25" s="169"/>
      <c r="F25" s="169"/>
      <c r="G25" s="12"/>
      <c r="H25" s="20">
        <v>0.66</v>
      </c>
      <c r="I25" s="20">
        <v>0.66</v>
      </c>
    </row>
    <row r="26" spans="1:9" ht="15.75">
      <c r="A26" s="111" t="s">
        <v>47</v>
      </c>
      <c r="B26" s="1" t="s">
        <v>48</v>
      </c>
      <c r="C26" s="169" t="s">
        <v>48</v>
      </c>
      <c r="D26" s="169"/>
      <c r="E26" s="169"/>
      <c r="F26" s="169"/>
      <c r="G26" s="12"/>
      <c r="H26" s="20">
        <v>67.66</v>
      </c>
      <c r="I26" s="20"/>
    </row>
    <row r="27" spans="1:9" ht="15.75">
      <c r="A27" s="111" t="s">
        <v>10</v>
      </c>
      <c r="B27" s="8" t="s">
        <v>11</v>
      </c>
      <c r="C27" s="169" t="s">
        <v>11</v>
      </c>
      <c r="D27" s="169"/>
      <c r="E27" s="169"/>
      <c r="F27" s="169"/>
      <c r="G27" s="12"/>
      <c r="H27" s="16"/>
      <c r="I27" s="17"/>
    </row>
    <row r="28" spans="1:9" ht="15.75">
      <c r="A28" s="111" t="s">
        <v>12</v>
      </c>
      <c r="B28" s="8" t="s">
        <v>13</v>
      </c>
      <c r="C28" s="169" t="s">
        <v>13</v>
      </c>
      <c r="D28" s="169"/>
      <c r="E28" s="169"/>
      <c r="F28" s="169"/>
      <c r="G28" s="12"/>
      <c r="H28" s="16">
        <f>SUM(H29)+SUM(H30)</f>
        <v>2440</v>
      </c>
      <c r="I28" s="16">
        <f>SUM(I29)+SUM(I30)</f>
        <v>0</v>
      </c>
    </row>
    <row r="29" spans="1:9" ht="15.75">
      <c r="A29" s="111" t="s">
        <v>49</v>
      </c>
      <c r="B29" s="1" t="s">
        <v>14</v>
      </c>
      <c r="C29" s="169" t="s">
        <v>14</v>
      </c>
      <c r="D29" s="169"/>
      <c r="E29" s="169"/>
      <c r="F29" s="169"/>
      <c r="G29" s="12"/>
      <c r="H29" s="20">
        <v>2440</v>
      </c>
      <c r="I29" s="20"/>
    </row>
    <row r="30" spans="1:9" ht="15.75">
      <c r="A30" s="111" t="s">
        <v>50</v>
      </c>
      <c r="B30" s="1" t="s">
        <v>15</v>
      </c>
      <c r="C30" s="169" t="s">
        <v>15</v>
      </c>
      <c r="D30" s="169"/>
      <c r="E30" s="169"/>
      <c r="F30" s="169"/>
      <c r="G30" s="12"/>
      <c r="H30" s="20"/>
      <c r="I30" s="20"/>
    </row>
    <row r="31" spans="1:9" ht="15.75">
      <c r="A31" s="116" t="s">
        <v>16</v>
      </c>
      <c r="B31" s="4" t="s">
        <v>17</v>
      </c>
      <c r="C31" s="173" t="s">
        <v>17</v>
      </c>
      <c r="D31" s="173"/>
      <c r="E31" s="173"/>
      <c r="F31" s="173"/>
      <c r="G31" s="11" t="s">
        <v>274</v>
      </c>
      <c r="H31" s="15">
        <f>SUM(H32:H45)</f>
        <v>214930.03999999998</v>
      </c>
      <c r="I31" s="15">
        <f>SUM(I32:I45)</f>
        <v>194085.74000000002</v>
      </c>
    </row>
    <row r="32" spans="1:9" ht="15.75">
      <c r="A32" s="111" t="s">
        <v>8</v>
      </c>
      <c r="B32" s="8" t="s">
        <v>51</v>
      </c>
      <c r="C32" s="169" t="s">
        <v>91</v>
      </c>
      <c r="D32" s="171"/>
      <c r="E32" s="171"/>
      <c r="F32" s="171"/>
      <c r="G32" s="12"/>
      <c r="H32" s="20">
        <v>187761.41999999998</v>
      </c>
      <c r="I32" s="20">
        <v>173418.40000000002</v>
      </c>
    </row>
    <row r="33" spans="1:9" ht="15.75">
      <c r="A33" s="111" t="s">
        <v>10</v>
      </c>
      <c r="B33" s="8" t="s">
        <v>52</v>
      </c>
      <c r="C33" s="169" t="s">
        <v>81</v>
      </c>
      <c r="D33" s="171"/>
      <c r="E33" s="171"/>
      <c r="F33" s="171"/>
      <c r="G33" s="12"/>
      <c r="H33" s="20">
        <v>11000.9</v>
      </c>
      <c r="I33" s="20">
        <v>14027.19</v>
      </c>
    </row>
    <row r="34" spans="1:9" ht="15.75">
      <c r="A34" s="111" t="s">
        <v>12</v>
      </c>
      <c r="B34" s="8" t="s">
        <v>53</v>
      </c>
      <c r="C34" s="169" t="s">
        <v>82</v>
      </c>
      <c r="D34" s="171"/>
      <c r="E34" s="171"/>
      <c r="F34" s="171"/>
      <c r="G34" s="12"/>
      <c r="H34" s="20">
        <v>4546.0099999999975</v>
      </c>
      <c r="I34" s="20">
        <v>3131.04</v>
      </c>
    </row>
    <row r="35" spans="1:9" ht="15.75">
      <c r="A35" s="111" t="s">
        <v>20</v>
      </c>
      <c r="B35" s="8" t="s">
        <v>54</v>
      </c>
      <c r="C35" s="170" t="s">
        <v>83</v>
      </c>
      <c r="D35" s="171"/>
      <c r="E35" s="171"/>
      <c r="F35" s="171"/>
      <c r="G35" s="12"/>
      <c r="H35" s="20"/>
      <c r="I35" s="20"/>
    </row>
    <row r="36" spans="1:9" ht="15.75">
      <c r="A36" s="111" t="s">
        <v>55</v>
      </c>
      <c r="B36" s="8" t="s">
        <v>56</v>
      </c>
      <c r="C36" s="170" t="s">
        <v>84</v>
      </c>
      <c r="D36" s="171"/>
      <c r="E36" s="171"/>
      <c r="F36" s="171"/>
      <c r="G36" s="12"/>
      <c r="H36" s="20">
        <v>7945.22</v>
      </c>
      <c r="I36" s="20">
        <v>2829.96</v>
      </c>
    </row>
    <row r="37" spans="1:9" ht="15.75">
      <c r="A37" s="111" t="s">
        <v>57</v>
      </c>
      <c r="B37" s="8" t="s">
        <v>58</v>
      </c>
      <c r="C37" s="170" t="s">
        <v>85</v>
      </c>
      <c r="D37" s="171"/>
      <c r="E37" s="171"/>
      <c r="F37" s="171"/>
      <c r="G37" s="12"/>
      <c r="H37" s="20"/>
      <c r="I37" s="20">
        <v>30.58</v>
      </c>
    </row>
    <row r="38" spans="1:9" ht="15.75">
      <c r="A38" s="111" t="s">
        <v>59</v>
      </c>
      <c r="B38" s="8" t="s">
        <v>60</v>
      </c>
      <c r="C38" s="170" t="s">
        <v>86</v>
      </c>
      <c r="D38" s="171"/>
      <c r="E38" s="171"/>
      <c r="F38" s="171"/>
      <c r="G38" s="12"/>
      <c r="H38" s="20"/>
      <c r="I38" s="20"/>
    </row>
    <row r="39" spans="1:9" ht="15.75">
      <c r="A39" s="111" t="s">
        <v>61</v>
      </c>
      <c r="B39" s="8" t="s">
        <v>18</v>
      </c>
      <c r="C39" s="169" t="s">
        <v>18</v>
      </c>
      <c r="D39" s="171"/>
      <c r="E39" s="171"/>
      <c r="F39" s="171"/>
      <c r="G39" s="12"/>
      <c r="H39" s="20"/>
      <c r="I39" s="20"/>
    </row>
    <row r="40" spans="1:9" ht="15.75">
      <c r="A40" s="111" t="s">
        <v>62</v>
      </c>
      <c r="B40" s="8" t="s">
        <v>63</v>
      </c>
      <c r="C40" s="170" t="s">
        <v>63</v>
      </c>
      <c r="D40" s="171"/>
      <c r="E40" s="171"/>
      <c r="F40" s="171"/>
      <c r="G40" s="12"/>
      <c r="H40" s="20">
        <v>3406.78</v>
      </c>
      <c r="I40" s="20">
        <v>149.75</v>
      </c>
    </row>
    <row r="41" spans="1:9" ht="15.75" customHeight="1">
      <c r="A41" s="111" t="s">
        <v>64</v>
      </c>
      <c r="B41" s="8" t="s">
        <v>19</v>
      </c>
      <c r="C41" s="169" t="s">
        <v>36</v>
      </c>
      <c r="D41" s="172"/>
      <c r="E41" s="172"/>
      <c r="F41" s="172"/>
      <c r="G41" s="12"/>
      <c r="H41" s="20"/>
      <c r="I41" s="20"/>
    </row>
    <row r="42" spans="1:9" ht="15.75" customHeight="1">
      <c r="A42" s="111" t="s">
        <v>65</v>
      </c>
      <c r="B42" s="8" t="s">
        <v>66</v>
      </c>
      <c r="C42" s="169" t="s">
        <v>87</v>
      </c>
      <c r="D42" s="171"/>
      <c r="E42" s="171"/>
      <c r="F42" s="171"/>
      <c r="G42" s="12"/>
      <c r="H42" s="20"/>
      <c r="I42" s="20"/>
    </row>
    <row r="43" spans="1:9" ht="15.75">
      <c r="A43" s="111" t="s">
        <v>67</v>
      </c>
      <c r="B43" s="8" t="s">
        <v>68</v>
      </c>
      <c r="C43" s="169" t="s">
        <v>37</v>
      </c>
      <c r="D43" s="171"/>
      <c r="E43" s="171"/>
      <c r="F43" s="171"/>
      <c r="G43" s="12"/>
      <c r="H43" s="20"/>
      <c r="I43" s="20"/>
    </row>
    <row r="44" spans="1:9" ht="15.75">
      <c r="A44" s="111" t="s">
        <v>69</v>
      </c>
      <c r="B44" s="8" t="s">
        <v>70</v>
      </c>
      <c r="C44" s="169" t="s">
        <v>88</v>
      </c>
      <c r="D44" s="171"/>
      <c r="E44" s="171"/>
      <c r="F44" s="171"/>
      <c r="G44" s="12"/>
      <c r="H44" s="20">
        <v>269.70999999999998</v>
      </c>
      <c r="I44" s="20">
        <v>498.82</v>
      </c>
    </row>
    <row r="45" spans="1:9" ht="15.75">
      <c r="A45" s="111" t="s">
        <v>71</v>
      </c>
      <c r="B45" s="8" t="s">
        <v>21</v>
      </c>
      <c r="C45" s="177" t="s">
        <v>38</v>
      </c>
      <c r="D45" s="178"/>
      <c r="E45" s="178"/>
      <c r="F45" s="179"/>
      <c r="G45" s="12"/>
      <c r="H45" s="20"/>
      <c r="I45" s="20"/>
    </row>
    <row r="46" spans="1:9" ht="15.75">
      <c r="A46" s="4" t="s">
        <v>22</v>
      </c>
      <c r="B46" s="5" t="s">
        <v>23</v>
      </c>
      <c r="C46" s="174" t="s">
        <v>23</v>
      </c>
      <c r="D46" s="175"/>
      <c r="E46" s="175"/>
      <c r="F46" s="176"/>
      <c r="G46" s="11"/>
      <c r="H46" s="15">
        <f>H21-H31</f>
        <v>2440.0000000000291</v>
      </c>
      <c r="I46" s="15">
        <f>I21-I31</f>
        <v>0</v>
      </c>
    </row>
    <row r="47" spans="1:9" ht="15.75">
      <c r="A47" s="4" t="s">
        <v>24</v>
      </c>
      <c r="B47" s="4" t="s">
        <v>25</v>
      </c>
      <c r="C47" s="186" t="s">
        <v>25</v>
      </c>
      <c r="D47" s="175"/>
      <c r="E47" s="175"/>
      <c r="F47" s="176"/>
      <c r="G47" s="14"/>
      <c r="H47" s="15">
        <f>IF(TYPE(H48)=1,H48,0)-IF(TYPE(H49)=1,H49,0)-IF(TYPE(H50)=1,H50,0)</f>
        <v>0</v>
      </c>
      <c r="I47" s="15">
        <f>IF(TYPE(I48)=1,I48,0)-IF(TYPE(I49)=1,I49,0)-IF(TYPE(I50)=1,I50,0)</f>
        <v>0</v>
      </c>
    </row>
    <row r="48" spans="1:9" ht="15.75">
      <c r="A48" s="1" t="s">
        <v>72</v>
      </c>
      <c r="B48" s="8" t="s">
        <v>73</v>
      </c>
      <c r="C48" s="177" t="s">
        <v>89</v>
      </c>
      <c r="D48" s="178"/>
      <c r="E48" s="178"/>
      <c r="F48" s="179"/>
      <c r="G48" s="13"/>
      <c r="H48" s="16"/>
      <c r="I48" s="20"/>
    </row>
    <row r="49" spans="1:9" ht="15.75">
      <c r="A49" s="1" t="s">
        <v>10</v>
      </c>
      <c r="B49" s="8" t="s">
        <v>74</v>
      </c>
      <c r="C49" s="177" t="s">
        <v>74</v>
      </c>
      <c r="D49" s="178"/>
      <c r="E49" s="178"/>
      <c r="F49" s="179"/>
      <c r="G49" s="13"/>
      <c r="H49" s="20"/>
      <c r="I49" s="20"/>
    </row>
    <row r="50" spans="1:9" ht="15.75">
      <c r="A50" s="1" t="s">
        <v>75</v>
      </c>
      <c r="B50" s="8" t="s">
        <v>76</v>
      </c>
      <c r="C50" s="177" t="s">
        <v>90</v>
      </c>
      <c r="D50" s="178"/>
      <c r="E50" s="178"/>
      <c r="F50" s="179"/>
      <c r="G50" s="13"/>
      <c r="H50" s="20"/>
      <c r="I50" s="20"/>
    </row>
    <row r="51" spans="1:9" ht="15.75">
      <c r="A51" s="4" t="s">
        <v>26</v>
      </c>
      <c r="B51" s="5" t="s">
        <v>27</v>
      </c>
      <c r="C51" s="174" t="s">
        <v>27</v>
      </c>
      <c r="D51" s="175"/>
      <c r="E51" s="175"/>
      <c r="F51" s="176"/>
      <c r="G51" s="14"/>
      <c r="H51" s="20"/>
      <c r="I51" s="20"/>
    </row>
    <row r="52" spans="1:9" ht="30" customHeight="1">
      <c r="A52" s="4" t="s">
        <v>28</v>
      </c>
      <c r="B52" s="5" t="s">
        <v>40</v>
      </c>
      <c r="C52" s="182" t="s">
        <v>40</v>
      </c>
      <c r="D52" s="183"/>
      <c r="E52" s="183"/>
      <c r="F52" s="184"/>
      <c r="G52" s="14"/>
      <c r="H52" s="20"/>
      <c r="I52" s="20"/>
    </row>
    <row r="53" spans="1:9" ht="15.75">
      <c r="A53" s="4" t="s">
        <v>29</v>
      </c>
      <c r="B53" s="5" t="s">
        <v>77</v>
      </c>
      <c r="C53" s="174" t="s">
        <v>77</v>
      </c>
      <c r="D53" s="175"/>
      <c r="E53" s="175"/>
      <c r="F53" s="176"/>
      <c r="G53" s="14"/>
      <c r="H53" s="20"/>
      <c r="I53" s="20"/>
    </row>
    <row r="54" spans="1:9" ht="30" customHeight="1">
      <c r="A54" s="4" t="s">
        <v>31</v>
      </c>
      <c r="B54" s="4" t="s">
        <v>30</v>
      </c>
      <c r="C54" s="185" t="s">
        <v>30</v>
      </c>
      <c r="D54" s="183"/>
      <c r="E54" s="183"/>
      <c r="F54" s="184"/>
      <c r="G54" s="14"/>
      <c r="H54" s="15">
        <f>SUM(H46,H47,H51,H52,H53)</f>
        <v>2440.0000000000291</v>
      </c>
      <c r="I54" s="15">
        <f>SUM(I46,I47,I51,I52,I53)</f>
        <v>0</v>
      </c>
    </row>
    <row r="55" spans="1:9" ht="15.75">
      <c r="A55" s="4" t="s">
        <v>8</v>
      </c>
      <c r="B55" s="4" t="s">
        <v>32</v>
      </c>
      <c r="C55" s="186" t="s">
        <v>32</v>
      </c>
      <c r="D55" s="175"/>
      <c r="E55" s="175"/>
      <c r="F55" s="176"/>
      <c r="G55" s="14"/>
      <c r="H55" s="20"/>
      <c r="I55" s="20"/>
    </row>
    <row r="56" spans="1:9" ht="15.75">
      <c r="A56" s="4" t="s">
        <v>78</v>
      </c>
      <c r="B56" s="5" t="s">
        <v>33</v>
      </c>
      <c r="C56" s="174" t="s">
        <v>33</v>
      </c>
      <c r="D56" s="175"/>
      <c r="E56" s="175"/>
      <c r="F56" s="176"/>
      <c r="G56" s="14"/>
      <c r="H56" s="15">
        <f>SUM(H54,H55)</f>
        <v>2440.0000000000291</v>
      </c>
      <c r="I56" s="15">
        <f>SUM(I54,I55)</f>
        <v>0</v>
      </c>
    </row>
    <row r="57" spans="1:9" ht="15.75">
      <c r="A57" s="1" t="s">
        <v>8</v>
      </c>
      <c r="B57" s="8" t="s">
        <v>79</v>
      </c>
      <c r="C57" s="177" t="s">
        <v>79</v>
      </c>
      <c r="D57" s="178"/>
      <c r="E57" s="178"/>
      <c r="F57" s="179"/>
      <c r="G57" s="13"/>
      <c r="H57" s="16"/>
      <c r="I57" s="16"/>
    </row>
    <row r="58" spans="1:9" ht="15.75">
      <c r="A58" s="1" t="s">
        <v>10</v>
      </c>
      <c r="B58" s="8" t="s">
        <v>80</v>
      </c>
      <c r="C58" s="177" t="s">
        <v>80</v>
      </c>
      <c r="D58" s="178"/>
      <c r="E58" s="178"/>
      <c r="F58" s="179"/>
      <c r="G58" s="13"/>
      <c r="H58" s="16"/>
      <c r="I58" s="16"/>
    </row>
    <row r="59" spans="1:9">
      <c r="A59" s="2"/>
      <c r="B59" s="2"/>
      <c r="C59" s="2"/>
      <c r="D59" s="2"/>
    </row>
    <row r="60" spans="1:9" ht="15.75" customHeight="1">
      <c r="A60" s="208" t="s">
        <v>107</v>
      </c>
      <c r="B60" s="208"/>
      <c r="C60" s="208"/>
      <c r="D60" s="208"/>
      <c r="E60" s="208"/>
      <c r="F60" s="208"/>
      <c r="G60" s="22"/>
      <c r="H60" s="180" t="s">
        <v>102</v>
      </c>
      <c r="I60" s="180"/>
    </row>
    <row r="61" spans="1:9" s="113" customFormat="1" ht="18.75" customHeight="1">
      <c r="A61" s="205" t="s">
        <v>95</v>
      </c>
      <c r="B61" s="205"/>
      <c r="C61" s="205"/>
      <c r="D61" s="205"/>
      <c r="E61" s="205"/>
      <c r="F61" s="205"/>
      <c r="G61" s="117" t="s">
        <v>96</v>
      </c>
      <c r="H61" s="181" t="s">
        <v>34</v>
      </c>
      <c r="I61" s="181"/>
    </row>
    <row r="62" spans="1:9" s="113" customFormat="1" ht="10.5" customHeight="1">
      <c r="A62" s="207"/>
      <c r="B62" s="207"/>
      <c r="C62" s="207"/>
      <c r="D62" s="207"/>
      <c r="E62" s="207"/>
      <c r="F62" s="207"/>
      <c r="G62" s="207"/>
      <c r="H62" s="21"/>
      <c r="I62" s="21"/>
    </row>
    <row r="63" spans="1:9" s="113" customFormat="1" ht="15" customHeight="1">
      <c r="A63" s="209" t="s">
        <v>267</v>
      </c>
      <c r="B63" s="209"/>
      <c r="C63" s="209"/>
      <c r="D63" s="209"/>
      <c r="E63" s="209"/>
      <c r="F63" s="209"/>
      <c r="G63" s="206" t="s">
        <v>94</v>
      </c>
      <c r="H63" s="210" t="s">
        <v>104</v>
      </c>
      <c r="I63" s="210"/>
    </row>
    <row r="64" spans="1:9" s="113" customFormat="1" ht="12" customHeight="1">
      <c r="A64" s="205" t="s">
        <v>97</v>
      </c>
      <c r="B64" s="205"/>
      <c r="C64" s="205"/>
      <c r="D64" s="205"/>
      <c r="E64" s="205"/>
      <c r="F64" s="205"/>
      <c r="G64" s="117" t="s">
        <v>93</v>
      </c>
      <c r="H64" s="181" t="s">
        <v>34</v>
      </c>
      <c r="I64" s="181"/>
    </row>
    <row r="67" spans="1:9" ht="12.75" customHeight="1">
      <c r="A67" s="19"/>
      <c r="B67" s="19"/>
      <c r="C67" s="19"/>
      <c r="D67" s="19"/>
      <c r="E67" s="19"/>
      <c r="F67" s="19"/>
      <c r="G67" s="19"/>
      <c r="H67" s="18"/>
      <c r="I67" s="19"/>
    </row>
  </sheetData>
  <mergeCells count="62">
    <mergeCell ref="C36:F36"/>
    <mergeCell ref="C37:F3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24:F24"/>
    <mergeCell ref="C25:F25"/>
    <mergeCell ref="C26:F26"/>
    <mergeCell ref="C27:F27"/>
    <mergeCell ref="C28:F28"/>
    <mergeCell ref="H63:I63"/>
    <mergeCell ref="C52:F52"/>
    <mergeCell ref="C53:F53"/>
    <mergeCell ref="C47:F47"/>
    <mergeCell ref="C35:F35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7247-DD10-4934-8498-1F5912A3BF77}">
  <dimension ref="A1:M29"/>
  <sheetViews>
    <sheetView showGridLines="0" topLeftCell="A16" zoomScaleNormal="80" zoomScaleSheetLayoutView="75" workbookViewId="0">
      <selection activeCell="B35" sqref="B35"/>
    </sheetView>
  </sheetViews>
  <sheetFormatPr defaultRowHeight="15"/>
  <cols>
    <col min="1" max="1" width="6" style="118" customWidth="1"/>
    <col min="2" max="2" width="32.85546875" style="9" customWidth="1"/>
    <col min="3" max="10" width="15.7109375" style="9" customWidth="1"/>
    <col min="11" max="11" width="13.140625" style="9" customWidth="1"/>
    <col min="12" max="13" width="15.7109375" style="9" customWidth="1"/>
    <col min="14" max="16384" width="9.140625" style="9"/>
  </cols>
  <sheetData>
    <row r="1" spans="1:13">
      <c r="I1" s="132"/>
      <c r="J1" s="132"/>
      <c r="K1" s="132"/>
    </row>
    <row r="2" spans="1:13">
      <c r="I2" s="9" t="s">
        <v>259</v>
      </c>
    </row>
    <row r="3" spans="1:13">
      <c r="I3" s="9" t="s">
        <v>258</v>
      </c>
    </row>
    <row r="5" spans="1:13">
      <c r="A5" s="202" t="s">
        <v>257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>
      <c r="A6" s="202" t="s">
        <v>256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8" spans="1:13">
      <c r="A8" s="202" t="s">
        <v>255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10" spans="1:13">
      <c r="A10" s="201" t="s">
        <v>2</v>
      </c>
      <c r="B10" s="201" t="s">
        <v>254</v>
      </c>
      <c r="C10" s="201" t="s">
        <v>253</v>
      </c>
      <c r="D10" s="201" t="s">
        <v>252</v>
      </c>
      <c r="E10" s="201"/>
      <c r="F10" s="201"/>
      <c r="G10" s="201"/>
      <c r="H10" s="201"/>
      <c r="I10" s="201"/>
      <c r="J10" s="204"/>
      <c r="K10" s="204"/>
      <c r="L10" s="201"/>
      <c r="M10" s="201" t="s">
        <v>251</v>
      </c>
    </row>
    <row r="11" spans="1:13" ht="123" customHeight="1">
      <c r="A11" s="201"/>
      <c r="B11" s="201"/>
      <c r="C11" s="201"/>
      <c r="D11" s="123" t="s">
        <v>250</v>
      </c>
      <c r="E11" s="123" t="s">
        <v>249</v>
      </c>
      <c r="F11" s="123" t="s">
        <v>248</v>
      </c>
      <c r="G11" s="123" t="s">
        <v>247</v>
      </c>
      <c r="H11" s="123" t="s">
        <v>246</v>
      </c>
      <c r="I11" s="131" t="s">
        <v>245</v>
      </c>
      <c r="J11" s="123" t="s">
        <v>244</v>
      </c>
      <c r="K11" s="123" t="s">
        <v>243</v>
      </c>
      <c r="L11" s="130" t="s">
        <v>242</v>
      </c>
      <c r="M11" s="201"/>
    </row>
    <row r="12" spans="1:13">
      <c r="A12" s="128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>
        <v>10</v>
      </c>
      <c r="K12" s="129" t="s">
        <v>241</v>
      </c>
      <c r="L12" s="128">
        <v>12</v>
      </c>
      <c r="M12" s="128">
        <v>13</v>
      </c>
    </row>
    <row r="13" spans="1:13" ht="71.25">
      <c r="A13" s="123" t="s">
        <v>240</v>
      </c>
      <c r="B13" s="122" t="s">
        <v>239</v>
      </c>
      <c r="C13" s="121">
        <f t="shared" ref="C13:L13" si="0">SUM(C14:C15)</f>
        <v>86337.89</v>
      </c>
      <c r="D13" s="121">
        <f t="shared" si="0"/>
        <v>195467.15</v>
      </c>
      <c r="E13" s="121">
        <f t="shared" si="0"/>
        <v>0</v>
      </c>
      <c r="F13" s="121">
        <f t="shared" si="0"/>
        <v>0</v>
      </c>
      <c r="G13" s="121">
        <f t="shared" si="0"/>
        <v>0</v>
      </c>
      <c r="H13" s="121">
        <f t="shared" si="0"/>
        <v>0</v>
      </c>
      <c r="I13" s="121">
        <f t="shared" si="0"/>
        <v>-198623.65</v>
      </c>
      <c r="J13" s="121">
        <f t="shared" si="0"/>
        <v>0</v>
      </c>
      <c r="K13" s="121">
        <f t="shared" si="0"/>
        <v>0</v>
      </c>
      <c r="L13" s="121">
        <f t="shared" si="0"/>
        <v>0</v>
      </c>
      <c r="M13" s="121">
        <f t="shared" ref="M13:M25" si="1">SUM(C13:L13)</f>
        <v>83181.389999999985</v>
      </c>
    </row>
    <row r="14" spans="1:13" ht="15" customHeight="1">
      <c r="A14" s="127" t="s">
        <v>238</v>
      </c>
      <c r="B14" s="126" t="s">
        <v>225</v>
      </c>
      <c r="C14" s="125">
        <v>86193.279999999999</v>
      </c>
      <c r="D14" s="125">
        <v>6934.33</v>
      </c>
      <c r="E14" s="125"/>
      <c r="F14" s="125"/>
      <c r="G14" s="125"/>
      <c r="H14" s="125"/>
      <c r="I14" s="125">
        <v>-10479.16</v>
      </c>
      <c r="J14" s="125"/>
      <c r="K14" s="125"/>
      <c r="L14" s="125"/>
      <c r="M14" s="124">
        <f t="shared" si="1"/>
        <v>82648.45</v>
      </c>
    </row>
    <row r="15" spans="1:13" ht="15" customHeight="1">
      <c r="A15" s="127" t="s">
        <v>237</v>
      </c>
      <c r="B15" s="126" t="s">
        <v>223</v>
      </c>
      <c r="C15" s="125">
        <v>144.61000000000001</v>
      </c>
      <c r="D15" s="125">
        <v>188532.82</v>
      </c>
      <c r="E15" s="125"/>
      <c r="F15" s="125"/>
      <c r="G15" s="125"/>
      <c r="H15" s="125"/>
      <c r="I15" s="125">
        <v>-188144.49</v>
      </c>
      <c r="J15" s="125"/>
      <c r="K15" s="125"/>
      <c r="L15" s="125"/>
      <c r="M15" s="124">
        <f t="shared" si="1"/>
        <v>532.94000000000233</v>
      </c>
    </row>
    <row r="16" spans="1:13" ht="74.25" customHeight="1">
      <c r="A16" s="123" t="s">
        <v>236</v>
      </c>
      <c r="B16" s="122" t="s">
        <v>235</v>
      </c>
      <c r="C16" s="121">
        <f t="shared" ref="C16:L16" si="2">SUM(C17:C18)</f>
        <v>119730.81999999999</v>
      </c>
      <c r="D16" s="121">
        <f t="shared" si="2"/>
        <v>21131.16</v>
      </c>
      <c r="E16" s="121">
        <f t="shared" si="2"/>
        <v>0</v>
      </c>
      <c r="F16" s="121">
        <f t="shared" si="2"/>
        <v>0</v>
      </c>
      <c r="G16" s="121">
        <f t="shared" si="2"/>
        <v>0</v>
      </c>
      <c r="H16" s="121">
        <f t="shared" si="2"/>
        <v>0</v>
      </c>
      <c r="I16" s="121">
        <f t="shared" si="2"/>
        <v>-15652.91</v>
      </c>
      <c r="J16" s="121">
        <f t="shared" si="2"/>
        <v>0</v>
      </c>
      <c r="K16" s="121">
        <f t="shared" si="2"/>
        <v>0</v>
      </c>
      <c r="L16" s="121">
        <f t="shared" si="2"/>
        <v>0</v>
      </c>
      <c r="M16" s="121">
        <f t="shared" si="1"/>
        <v>125209.06999999998</v>
      </c>
    </row>
    <row r="17" spans="1:13" ht="15" customHeight="1">
      <c r="A17" s="127" t="s">
        <v>234</v>
      </c>
      <c r="B17" s="126" t="s">
        <v>225</v>
      </c>
      <c r="C17" s="125">
        <v>119724.78</v>
      </c>
      <c r="D17" s="125">
        <v>18319.04</v>
      </c>
      <c r="E17" s="125"/>
      <c r="F17" s="125"/>
      <c r="G17" s="125"/>
      <c r="H17" s="125"/>
      <c r="I17" s="125">
        <v>-12834.75</v>
      </c>
      <c r="J17" s="125"/>
      <c r="K17" s="125"/>
      <c r="L17" s="125"/>
      <c r="M17" s="124">
        <f t="shared" si="1"/>
        <v>125209.07</v>
      </c>
    </row>
    <row r="18" spans="1:13" ht="15" customHeight="1">
      <c r="A18" s="127" t="s">
        <v>233</v>
      </c>
      <c r="B18" s="126" t="s">
        <v>223</v>
      </c>
      <c r="C18" s="125">
        <v>6.04</v>
      </c>
      <c r="D18" s="125">
        <v>2812.12</v>
      </c>
      <c r="E18" s="125"/>
      <c r="F18" s="125"/>
      <c r="G18" s="125"/>
      <c r="H18" s="125"/>
      <c r="I18" s="125">
        <v>-2818.16</v>
      </c>
      <c r="J18" s="125"/>
      <c r="K18" s="125"/>
      <c r="L18" s="125"/>
      <c r="M18" s="124">
        <f t="shared" si="1"/>
        <v>0</v>
      </c>
    </row>
    <row r="19" spans="1:13" ht="114.75" customHeight="1">
      <c r="A19" s="123" t="s">
        <v>232</v>
      </c>
      <c r="B19" s="122" t="s">
        <v>231</v>
      </c>
      <c r="C19" s="121">
        <f t="shared" ref="C19:L19" si="3">SUM(C20:C21)</f>
        <v>227.8</v>
      </c>
      <c r="D19" s="121">
        <f t="shared" si="3"/>
        <v>0</v>
      </c>
      <c r="E19" s="121">
        <f t="shared" si="3"/>
        <v>0</v>
      </c>
      <c r="F19" s="121">
        <f t="shared" si="3"/>
        <v>0</v>
      </c>
      <c r="G19" s="121">
        <f t="shared" si="3"/>
        <v>0</v>
      </c>
      <c r="H19" s="121">
        <f t="shared" si="3"/>
        <v>0</v>
      </c>
      <c r="I19" s="121">
        <f t="shared" si="3"/>
        <v>-0.66</v>
      </c>
      <c r="J19" s="121">
        <f t="shared" si="3"/>
        <v>0</v>
      </c>
      <c r="K19" s="121">
        <f t="shared" si="3"/>
        <v>0</v>
      </c>
      <c r="L19" s="121">
        <f t="shared" si="3"/>
        <v>0</v>
      </c>
      <c r="M19" s="121">
        <f t="shared" si="1"/>
        <v>227.14000000000001</v>
      </c>
    </row>
    <row r="20" spans="1:13" ht="15" customHeight="1">
      <c r="A20" s="127" t="s">
        <v>230</v>
      </c>
      <c r="B20" s="126" t="s">
        <v>225</v>
      </c>
      <c r="C20" s="125">
        <v>227.8</v>
      </c>
      <c r="D20" s="125"/>
      <c r="E20" s="125"/>
      <c r="F20" s="125"/>
      <c r="G20" s="125"/>
      <c r="H20" s="125"/>
      <c r="I20" s="125">
        <v>-0.66</v>
      </c>
      <c r="J20" s="125"/>
      <c r="K20" s="125"/>
      <c r="L20" s="125"/>
      <c r="M20" s="124">
        <f t="shared" si="1"/>
        <v>227.14000000000001</v>
      </c>
    </row>
    <row r="21" spans="1:13" ht="15" customHeight="1">
      <c r="A21" s="127" t="s">
        <v>229</v>
      </c>
      <c r="B21" s="126" t="s">
        <v>223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4">
        <f t="shared" si="1"/>
        <v>0</v>
      </c>
    </row>
    <row r="22" spans="1:13" ht="15" customHeight="1">
      <c r="A22" s="123" t="s">
        <v>228</v>
      </c>
      <c r="B22" s="122" t="s">
        <v>227</v>
      </c>
      <c r="C22" s="121">
        <f t="shared" ref="C22:L22" si="4">SUM(C23:C24)</f>
        <v>449.28</v>
      </c>
      <c r="D22" s="121">
        <f t="shared" si="4"/>
        <v>0</v>
      </c>
      <c r="E22" s="121">
        <f t="shared" si="4"/>
        <v>0</v>
      </c>
      <c r="F22" s="121">
        <f t="shared" si="4"/>
        <v>67.66</v>
      </c>
      <c r="G22" s="121">
        <f t="shared" si="4"/>
        <v>0</v>
      </c>
      <c r="H22" s="121">
        <f t="shared" si="4"/>
        <v>0</v>
      </c>
      <c r="I22" s="121">
        <f t="shared" si="4"/>
        <v>-67.66</v>
      </c>
      <c r="J22" s="121">
        <f t="shared" si="4"/>
        <v>0</v>
      </c>
      <c r="K22" s="121">
        <f t="shared" si="4"/>
        <v>0</v>
      </c>
      <c r="L22" s="121">
        <f t="shared" si="4"/>
        <v>0</v>
      </c>
      <c r="M22" s="121">
        <f t="shared" si="1"/>
        <v>449.28</v>
      </c>
    </row>
    <row r="23" spans="1:13" ht="15" customHeight="1">
      <c r="A23" s="127" t="s">
        <v>226</v>
      </c>
      <c r="B23" s="126" t="s">
        <v>225</v>
      </c>
      <c r="C23" s="125"/>
      <c r="D23" s="125"/>
      <c r="E23" s="125"/>
      <c r="F23" s="125">
        <v>67.66</v>
      </c>
      <c r="G23" s="125"/>
      <c r="H23" s="125"/>
      <c r="I23" s="125"/>
      <c r="J23" s="125"/>
      <c r="K23" s="125"/>
      <c r="L23" s="125"/>
      <c r="M23" s="124">
        <f t="shared" si="1"/>
        <v>67.66</v>
      </c>
    </row>
    <row r="24" spans="1:13" ht="15" customHeight="1">
      <c r="A24" s="127" t="s">
        <v>224</v>
      </c>
      <c r="B24" s="126" t="s">
        <v>223</v>
      </c>
      <c r="C24" s="125">
        <v>449.28</v>
      </c>
      <c r="D24" s="125"/>
      <c r="E24" s="125"/>
      <c r="F24" s="125"/>
      <c r="G24" s="125"/>
      <c r="H24" s="125"/>
      <c r="I24" s="125">
        <v>-67.66</v>
      </c>
      <c r="J24" s="125"/>
      <c r="K24" s="125"/>
      <c r="L24" s="125"/>
      <c r="M24" s="124">
        <f t="shared" si="1"/>
        <v>381.62</v>
      </c>
    </row>
    <row r="25" spans="1:13" ht="15" customHeight="1">
      <c r="A25" s="123" t="s">
        <v>222</v>
      </c>
      <c r="B25" s="122" t="s">
        <v>221</v>
      </c>
      <c r="C25" s="121">
        <f t="shared" ref="C25:L25" si="5">SUM(C13,C16,C19,C22)</f>
        <v>206745.78999999998</v>
      </c>
      <c r="D25" s="121">
        <f t="shared" si="5"/>
        <v>216598.31</v>
      </c>
      <c r="E25" s="121">
        <f t="shared" si="5"/>
        <v>0</v>
      </c>
      <c r="F25" s="121">
        <f t="shared" si="5"/>
        <v>67.66</v>
      </c>
      <c r="G25" s="121">
        <f t="shared" si="5"/>
        <v>0</v>
      </c>
      <c r="H25" s="121">
        <f t="shared" si="5"/>
        <v>0</v>
      </c>
      <c r="I25" s="121">
        <f t="shared" si="5"/>
        <v>-214344.88</v>
      </c>
      <c r="J25" s="121">
        <f t="shared" si="5"/>
        <v>0</v>
      </c>
      <c r="K25" s="121">
        <f t="shared" si="5"/>
        <v>0</v>
      </c>
      <c r="L25" s="121">
        <f t="shared" si="5"/>
        <v>0</v>
      </c>
      <c r="M25" s="121">
        <f t="shared" si="1"/>
        <v>209066.87999999995</v>
      </c>
    </row>
    <row r="26" spans="1:13">
      <c r="A26" s="120" t="s">
        <v>220</v>
      </c>
    </row>
    <row r="27" spans="1:13" customFormat="1" ht="15" customHeight="1">
      <c r="A27" s="119"/>
      <c r="B27" s="119"/>
      <c r="C27" s="119"/>
      <c r="D27" s="119"/>
      <c r="E27" s="119"/>
    </row>
    <row r="28" spans="1:13" customFormat="1" ht="15" customHeight="1">
      <c r="A28" s="119"/>
      <c r="B28" s="119"/>
      <c r="C28" s="119"/>
      <c r="D28" s="119"/>
      <c r="E28" s="119"/>
    </row>
    <row r="29" spans="1:13" customFormat="1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FS pagal šaltinius</vt:lpstr>
      <vt:lpstr>FBA!Print_Titles</vt:lpstr>
      <vt:lpstr>'FS pagal šaltinius'!Print_Titles</vt:lpstr>
      <vt:lpstr>VRA!Print_Titles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Windows User</dc:creator>
  <cp:lastModifiedBy>Windows User</cp:lastModifiedBy>
  <cp:lastPrinted>2022-04-25T08:03:40Z</cp:lastPrinted>
  <dcterms:created xsi:type="dcterms:W3CDTF">1996-10-14T23:33:28Z</dcterms:created>
  <dcterms:modified xsi:type="dcterms:W3CDTF">2022-04-25T10:21:30Z</dcterms:modified>
</cp:coreProperties>
</file>