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KRSPT\KRSPT finansinės ataskaitos\2021 m\II ketv\"/>
    </mc:Choice>
  </mc:AlternateContent>
  <xr:revisionPtr revIDLastSave="0" documentId="13_ncr:1_{98284C53-44DB-4907-80C1-19FC1A2B383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BA" sheetId="4" r:id="rId1"/>
    <sheet name="VRA" sheetId="5" r:id="rId2"/>
    <sheet name="FS pagal šaltinius" sheetId="6" r:id="rId3"/>
  </sheets>
  <definedNames>
    <definedName name="_xlnm.Print_Titles" localSheetId="0">FBA!$19:$19</definedName>
    <definedName name="_xlnm.Print_Titles" localSheetId="2">'FS pagal šaltinius'!$10:$12</definedName>
    <definedName name="_xlnm.Print_Titles" localSheetId="1">VRA!$20:$20</definedName>
  </definedNames>
  <calcPr calcId="181029"/>
</workbook>
</file>

<file path=xl/calcChain.xml><?xml version="1.0" encoding="utf-8"?>
<calcChain xmlns="http://schemas.openxmlformats.org/spreadsheetml/2006/main">
  <c r="C13" i="6" l="1"/>
  <c r="D13" i="6"/>
  <c r="E13" i="6"/>
  <c r="F13" i="6"/>
  <c r="M13" i="6" s="1"/>
  <c r="G13" i="6"/>
  <c r="H13" i="6"/>
  <c r="I13" i="6"/>
  <c r="J13" i="6"/>
  <c r="K13" i="6"/>
  <c r="L13" i="6"/>
  <c r="M14" i="6"/>
  <c r="M15" i="6"/>
  <c r="C16" i="6"/>
  <c r="D16" i="6"/>
  <c r="E16" i="6"/>
  <c r="E25" i="6" s="1"/>
  <c r="F16" i="6"/>
  <c r="G16" i="6"/>
  <c r="H16" i="6"/>
  <c r="I16" i="6"/>
  <c r="I25" i="6" s="1"/>
  <c r="J16" i="6"/>
  <c r="K16" i="6"/>
  <c r="L16" i="6"/>
  <c r="M17" i="6"/>
  <c r="M18" i="6"/>
  <c r="C19" i="6"/>
  <c r="M19" i="6" s="1"/>
  <c r="D19" i="6"/>
  <c r="D25" i="6" s="1"/>
  <c r="E19" i="6"/>
  <c r="F19" i="6"/>
  <c r="G19" i="6"/>
  <c r="H19" i="6"/>
  <c r="H25" i="6" s="1"/>
  <c r="I19" i="6"/>
  <c r="J19" i="6"/>
  <c r="K19" i="6"/>
  <c r="L19" i="6"/>
  <c r="L25" i="6" s="1"/>
  <c r="M20" i="6"/>
  <c r="M21" i="6"/>
  <c r="C22" i="6"/>
  <c r="C25" i="6" s="1"/>
  <c r="D22" i="6"/>
  <c r="E22" i="6"/>
  <c r="F22" i="6"/>
  <c r="G22" i="6"/>
  <c r="G25" i="6" s="1"/>
  <c r="H22" i="6"/>
  <c r="I22" i="6"/>
  <c r="J22" i="6"/>
  <c r="K22" i="6"/>
  <c r="K25" i="6" s="1"/>
  <c r="L22" i="6"/>
  <c r="M23" i="6"/>
  <c r="M24" i="6"/>
  <c r="F25" i="6"/>
  <c r="J25" i="6"/>
  <c r="M25" i="6" l="1"/>
  <c r="M16" i="6"/>
  <c r="M22" i="6"/>
  <c r="H22" i="5"/>
  <c r="H21" i="5" s="1"/>
  <c r="H46" i="5" s="1"/>
  <c r="H54" i="5" s="1"/>
  <c r="H56" i="5" s="1"/>
  <c r="H28" i="5"/>
  <c r="H31" i="5"/>
  <c r="H47" i="5"/>
  <c r="G42" i="4"/>
  <c r="G49" i="4"/>
  <c r="G41" i="4"/>
  <c r="G21" i="4"/>
  <c r="G27" i="4"/>
  <c r="F21" i="4"/>
  <c r="F20" i="4" s="1"/>
  <c r="F27" i="4"/>
  <c r="F42" i="4"/>
  <c r="F49" i="4"/>
  <c r="F41" i="4"/>
  <c r="G59" i="4"/>
  <c r="G65" i="4"/>
  <c r="G75" i="4"/>
  <c r="G69" i="4"/>
  <c r="G64" i="4" s="1"/>
  <c r="G86" i="4"/>
  <c r="G90" i="4"/>
  <c r="F59" i="4"/>
  <c r="F65" i="4"/>
  <c r="F75" i="4"/>
  <c r="F69" i="4"/>
  <c r="F64" i="4" s="1"/>
  <c r="F86" i="4"/>
  <c r="F90" i="4"/>
  <c r="F84" i="4" s="1"/>
  <c r="G84" i="4" l="1"/>
  <c r="G20" i="4"/>
  <c r="G58" i="4" s="1"/>
  <c r="F58" i="4"/>
  <c r="G94" i="4"/>
  <c r="F9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F39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ketvirtas</author>
  </authors>
  <commentList>
    <comment ref="H23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#03_2_I23#
</t>
        </r>
      </text>
    </comment>
    <comment ref="H24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#03_2_I24#
</t>
        </r>
      </text>
    </comment>
    <comment ref="H2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#03_2_I25#</t>
        </r>
      </text>
    </comment>
    <comment ref="H26" authorId="0" shapeId="0" xr:uid="{00000000-0006-0000-0000-000004000000}">
      <text>
        <r>
          <rPr>
            <sz val="9"/>
            <color indexed="81"/>
            <rFont val="Tahoma"/>
            <charset val="1"/>
          </rPr>
          <t>#03_2_I26#</t>
        </r>
      </text>
    </comment>
    <comment ref="H32" authorId="0" shapeId="0" xr:uid="{00000000-0006-0000-0000-000005000000}">
      <text>
        <r>
          <rPr>
            <sz val="9"/>
            <color indexed="81"/>
            <rFont val="Tahoma"/>
            <charset val="1"/>
          </rPr>
          <t>#03_2_I32#</t>
        </r>
      </text>
    </comment>
    <comment ref="H33" authorId="0" shapeId="0" xr:uid="{00000000-0006-0000-0000-000006000000}">
      <text>
        <r>
          <rPr>
            <sz val="9"/>
            <color indexed="81"/>
            <rFont val="Tahoma"/>
            <charset val="1"/>
          </rPr>
          <t>#03_2_I33#</t>
        </r>
      </text>
    </comment>
    <comment ref="H34" authorId="0" shapeId="0" xr:uid="{00000000-0006-0000-0000-000007000000}">
      <text>
        <r>
          <rPr>
            <sz val="9"/>
            <color indexed="81"/>
            <rFont val="Tahoma"/>
            <charset val="1"/>
          </rPr>
          <t>#03_2_I34#</t>
        </r>
      </text>
    </comment>
    <comment ref="H35" authorId="0" shapeId="0" xr:uid="{00000000-0006-0000-0000-000008000000}">
      <text>
        <r>
          <rPr>
            <sz val="9"/>
            <color indexed="81"/>
            <rFont val="Tahoma"/>
            <charset val="1"/>
          </rPr>
          <t>#03_2_I35#</t>
        </r>
      </text>
    </comment>
    <comment ref="H36" authorId="0" shapeId="0" xr:uid="{00000000-0006-0000-0000-000009000000}">
      <text>
        <r>
          <rPr>
            <sz val="9"/>
            <color indexed="81"/>
            <rFont val="Tahoma"/>
            <charset val="1"/>
          </rPr>
          <t>#03_2_I36#</t>
        </r>
      </text>
    </comment>
    <comment ref="H37" authorId="0" shapeId="0" xr:uid="{00000000-0006-0000-0000-00000A000000}">
      <text>
        <r>
          <rPr>
            <sz val="9"/>
            <color indexed="81"/>
            <rFont val="Tahoma"/>
            <charset val="1"/>
          </rPr>
          <t>#03_2_I37#</t>
        </r>
      </text>
    </comment>
    <comment ref="H38" authorId="0" shapeId="0" xr:uid="{00000000-0006-0000-0000-00000B000000}">
      <text>
        <r>
          <rPr>
            <sz val="9"/>
            <color indexed="81"/>
            <rFont val="Tahoma"/>
            <charset val="1"/>
          </rPr>
          <t>#03_2_I38#</t>
        </r>
      </text>
    </comment>
    <comment ref="H39" authorId="0" shapeId="0" xr:uid="{00000000-0006-0000-0000-00000C000000}">
      <text>
        <r>
          <rPr>
            <sz val="9"/>
            <color indexed="81"/>
            <rFont val="Tahoma"/>
            <charset val="1"/>
          </rPr>
          <t>#03_2_I39#</t>
        </r>
      </text>
    </comment>
    <comment ref="H40" authorId="0" shapeId="0" xr:uid="{00000000-0006-0000-0000-00000D000000}">
      <text>
        <r>
          <rPr>
            <sz val="9"/>
            <color indexed="81"/>
            <rFont val="Tahoma"/>
            <charset val="1"/>
          </rPr>
          <t>#03_2_I40#</t>
        </r>
      </text>
    </comment>
    <comment ref="H41" authorId="0" shapeId="0" xr:uid="{00000000-0006-0000-0000-00000E000000}">
      <text>
        <r>
          <rPr>
            <sz val="9"/>
            <color indexed="81"/>
            <rFont val="Tahoma"/>
            <charset val="1"/>
          </rPr>
          <t>#03_2_I41#</t>
        </r>
      </text>
    </comment>
    <comment ref="H42" authorId="0" shapeId="0" xr:uid="{00000000-0006-0000-0000-00000F000000}">
      <text>
        <r>
          <rPr>
            <sz val="9"/>
            <color indexed="81"/>
            <rFont val="Tahoma"/>
            <charset val="1"/>
          </rPr>
          <t>#03_2_I42#</t>
        </r>
      </text>
    </comment>
    <comment ref="H43" authorId="0" shapeId="0" xr:uid="{00000000-0006-0000-0000-000010000000}">
      <text>
        <r>
          <rPr>
            <sz val="9"/>
            <color indexed="81"/>
            <rFont val="Tahoma"/>
            <charset val="1"/>
          </rPr>
          <t>#03_2_I43#</t>
        </r>
      </text>
    </comment>
    <comment ref="H44" authorId="0" shapeId="0" xr:uid="{00000000-0006-0000-0000-000011000000}">
      <text>
        <r>
          <rPr>
            <sz val="9"/>
            <color indexed="81"/>
            <rFont val="Tahoma"/>
            <charset val="1"/>
          </rPr>
          <t>#03_2_I44#</t>
        </r>
      </text>
    </comment>
    <comment ref="H45" authorId="0" shapeId="0" xr:uid="{00000000-0006-0000-0000-000012000000}">
      <text>
        <r>
          <rPr>
            <sz val="9"/>
            <color indexed="81"/>
            <rFont val="Tahoma"/>
            <charset val="1"/>
          </rPr>
          <t>#03_2_I45#</t>
        </r>
      </text>
    </comment>
    <comment ref="H53" authorId="0" shapeId="0" xr:uid="{00000000-0006-0000-0000-000013000000}">
      <text>
        <r>
          <rPr>
            <sz val="9"/>
            <color indexed="81"/>
            <rFont val="Tahoma"/>
            <charset val="1"/>
          </rPr>
          <t>#03_2_I53#</t>
        </r>
      </text>
    </comment>
    <comment ref="H55" authorId="0" shapeId="0" xr:uid="{00000000-0006-0000-0000-000014000000}">
      <text>
        <r>
          <rPr>
            <sz val="9"/>
            <color indexed="81"/>
            <rFont val="Tahoma"/>
            <charset val="1"/>
          </rPr>
          <t>#03_2_I55#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antras</author>
  </authors>
  <commentList>
    <comment ref="C14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 xr:uid="{00000000-0006-0000-0000-000004000000}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 xr:uid="{00000000-0006-0000-0000-000005000000}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 xr:uid="{00000000-0006-0000-0000-00000A000000}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5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5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5" authorId="0" shapeId="0" xr:uid="{00000000-0006-0000-0000-00000E000000}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5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5" authorId="0" shapeId="0" xr:uid="{00000000-0006-0000-0000-000010000000}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5" authorId="0" shapeId="0" xr:uid="{00000000-0006-0000-0000-000011000000}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5" authorId="0" shapeId="0" xr:uid="{00000000-0006-0000-0000-000012000000}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7" authorId="0" shapeId="0" xr:uid="{00000000-0006-0000-0000-000013000000}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7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7" authorId="0" shapeId="0" xr:uid="{00000000-0006-0000-0000-000015000000}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7" authorId="0" shapeId="0" xr:uid="{00000000-0006-0000-0000-000016000000}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7" authorId="0" shapeId="0" xr:uid="{00000000-0006-0000-0000-000017000000}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17" authorId="0" shapeId="0" xr:uid="{00000000-0006-0000-0000-000018000000}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7" authorId="0" shapeId="0" xr:uid="{00000000-0006-0000-0000-000019000000}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7" authorId="0" shapeId="0" xr:uid="{00000000-0006-0000-0000-00001A000000}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7" authorId="0" shapeId="0" xr:uid="{00000000-0006-0000-0000-00001B000000}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7" authorId="0" shapeId="0" xr:uid="{00000000-0006-0000-0000-00001C000000}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18" authorId="0" shapeId="0" xr:uid="{00000000-0006-0000-0000-00001D000000}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18" authorId="0" shapeId="0" xr:uid="{00000000-0006-0000-0000-00001E000000}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8" authorId="0" shapeId="0" xr:uid="{00000000-0006-0000-0000-00001F000000}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18" authorId="0" shapeId="0" xr:uid="{00000000-0006-0000-0000-000020000000}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18" authorId="0" shapeId="0" xr:uid="{00000000-0006-0000-0000-000021000000}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8" authorId="0" shapeId="0" xr:uid="{00000000-0006-0000-0000-000022000000}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18" authorId="0" shapeId="0" xr:uid="{00000000-0006-0000-0000-000023000000}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8" authorId="0" shapeId="0" xr:uid="{00000000-0006-0000-0000-000024000000}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0" authorId="0" shapeId="0" xr:uid="{00000000-0006-0000-0000-000025000000}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0" authorId="0" shapeId="0" xr:uid="{00000000-0006-0000-0000-000026000000}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0" authorId="0" shapeId="0" xr:uid="{00000000-0006-0000-0000-000027000000}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0" authorId="0" shapeId="0" xr:uid="{00000000-0006-0000-0000-000028000000}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0" authorId="0" shapeId="0" xr:uid="{00000000-0006-0000-0000-000029000000}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0" authorId="0" shapeId="0" xr:uid="{00000000-0006-0000-0000-00002A000000}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0" authorId="0" shapeId="0" xr:uid="{00000000-0006-0000-0000-00002B000000}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0" authorId="0" shapeId="0" xr:uid="{00000000-0006-0000-0000-00002C000000}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0" authorId="0" shapeId="0" xr:uid="{00000000-0006-0000-0000-00002D000000}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0" authorId="0" shapeId="0" xr:uid="{00000000-0006-0000-0000-00002E000000}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1" authorId="0" shapeId="0" xr:uid="{00000000-0006-0000-0000-00002F000000}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1" authorId="0" shapeId="0" xr:uid="{00000000-0006-0000-0000-000030000000}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1" authorId="0" shapeId="0" xr:uid="{00000000-0006-0000-0000-000031000000}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1" authorId="0" shapeId="0" xr:uid="{00000000-0006-0000-0000-000032000000}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1" authorId="0" shapeId="0" xr:uid="{00000000-0006-0000-0000-000033000000}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1" authorId="0" shapeId="0" xr:uid="{00000000-0006-0000-0000-000034000000}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1" authorId="0" shapeId="0" xr:uid="{00000000-0006-0000-0000-000035000000}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1" authorId="0" shapeId="0" xr:uid="{00000000-0006-0000-0000-000036000000}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3" authorId="0" shapeId="0" xr:uid="{00000000-0006-0000-0000-000037000000}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3" authorId="0" shapeId="0" xr:uid="{00000000-0006-0000-0000-000038000000}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3" authorId="0" shapeId="0" xr:uid="{00000000-0006-0000-0000-000039000000}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23" authorId="0" shapeId="0" xr:uid="{00000000-0006-0000-0000-00003A000000}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3" authorId="0" shapeId="0" xr:uid="{00000000-0006-0000-0000-00003B000000}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H23" authorId="0" shapeId="0" xr:uid="{00000000-0006-0000-0000-00003C000000}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3" authorId="0" shapeId="0" xr:uid="{00000000-0006-0000-0000-00003D000000}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3" authorId="0" shapeId="0" xr:uid="{00000000-0006-0000-0000-00003E000000}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3" authorId="0" shapeId="0" xr:uid="{00000000-0006-0000-0000-00003F000000}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 xr:uid="{00000000-0006-0000-0000-000040000000}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C24" authorId="0" shapeId="0" xr:uid="{00000000-0006-0000-0000-000041000000}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24" authorId="0" shapeId="0" xr:uid="{00000000-0006-0000-0000-000042000000}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24" authorId="0" shapeId="0" xr:uid="{00000000-0006-0000-0000-000043000000}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G24" authorId="0" shapeId="0" xr:uid="{00000000-0006-0000-0000-000044000000}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24" authorId="0" shapeId="0" xr:uid="{00000000-0006-0000-0000-000045000000}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 xr:uid="{00000000-0006-0000-0000-000046000000}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24" authorId="0" shapeId="0" xr:uid="{00000000-0006-0000-0000-000047000000}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4" authorId="0" shapeId="0" xr:uid="{00000000-0006-0000-0000-000048000000}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<sst xmlns="http://schemas.openxmlformats.org/spreadsheetml/2006/main" count="356" uniqueCount="258">
  <si>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</si>
  <si>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</si>
  <si>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</si>
  <si>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</si>
  <si>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</si>
  <si>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</si>
  <si>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</si>
  <si>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</si>
  <si>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</si>
  <si>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</si>
  <si>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</si>
  <si>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</si>
  <si>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</si>
  <si>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</si>
  <si>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</si>
  <si>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</si>
  <si>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</si>
  <si>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</si>
  <si>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</si>
  <si>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</si>
  <si>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</si>
  <si>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</si>
  <si>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</si>
  <si>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</si>
  <si>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</si>
  <si>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</si>
  <si>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</si>
  <si>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</si>
  <si>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</si>
  <si>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</si>
  <si>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</si>
  <si>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</si>
  <si>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</si>
  <si>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</si>
  <si>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</si>
  <si>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</si>
  <si>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</si>
  <si>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</si>
  <si>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</si>
  <si>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</si>
  <si>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</si>
  <si>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</si>
  <si>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</si>
  <si>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</si>
  <si>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</si>
  <si>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</si>
  <si>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</si>
  <si>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</si>
  <si>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</si>
  <si>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</si>
  <si>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</si>
  <si>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</si>
  <si>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</si>
  <si>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</si>
  <si>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</si>
  <si>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</si>
  <si>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</si>
  <si>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</si>
  <si>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</si>
  <si>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</si>
  <si>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</si>
  <si>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</si>
  <si>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</si>
  <si>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</si>
  <si>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</si>
  <si>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</si>
  <si>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</si>
  <si>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</si>
  <si>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</si>
  <si>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</si>
  <si>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</si>
  <si>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</si>
  <si>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</si>
  <si>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</si>
  <si>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</si>
  <si>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</si>
  <si>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</si>
  <si>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</si>
  <si>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</si>
  <si>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</si>
  <si>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</si>
  <si>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</si>
  <si>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</si>
  <si>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</si>
  <si>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</si>
  <si>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</si>
  <si>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</si>
  <si>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</si>
  <si>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</si>
  <si>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</si>
  <si>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</si>
  <si>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</si>
  <si>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</si>
  <si>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</si>
  <si>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</si>
  <si>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</si>
  <si>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</si>
  <si>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</si>
  <si>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</si>
  <si>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</si>
  <si>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</si>
  <si>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</si>
  <si>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</si>
  <si>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</si>
  <si>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</si>
  <si>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</si>
  <si>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</si>
  <si>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</si>
  <si>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</si>
  <si>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</si>
  <si>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</si>
  <si>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</si>
  <si>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</si>
  <si>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</si>
  <si>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</si>
  <si>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</si>
  <si>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</si>
  <si>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</si>
  <si>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</si>
  <si>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</si>
  <si>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</si>
  <si>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</si>
  <si>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</si>
  <si>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</si>
  <si>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</si>
  <si>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</si>
  <si>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</si>
  <si>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</si>
  <si>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</si>
  <si>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</si>
  <si>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Klaipėdos rajono savivaldybės priešgaisrinė tarnyba</t>
  </si>
  <si>
    <t>PAGAL  2021.06.30 D. DUOMENIS</t>
  </si>
  <si>
    <t>30251963, Kvietinių 30, Gargždai</t>
  </si>
  <si>
    <t xml:space="preserve">2021.07.22 Nr.  2   </t>
  </si>
  <si>
    <t>Tarnybos viršininkas</t>
  </si>
  <si>
    <t>Stanislovas Virbauskas</t>
  </si>
  <si>
    <t>Finansinės ir ūkinės veiklos specialistė</t>
  </si>
  <si>
    <t>Diana Kuzminskinė</t>
  </si>
  <si>
    <t xml:space="preserve">  (parašas)</t>
  </si>
  <si>
    <t xml:space="preserve">vyriausiasis buhalteris (buhalteris)                                                                                      </t>
  </si>
  <si>
    <t>Diana Kuzminskienė</t>
  </si>
  <si>
    <t>____________</t>
  </si>
  <si>
    <t xml:space="preserve">(viešojo sektoriaus subjekto vadovas arba jo įgaliotas administracijos vadovas)                           </t>
  </si>
  <si>
    <t>TENKANTIS MAŽUMOS DALIAI</t>
  </si>
  <si>
    <t>TENKANTIS KONTROLIUOJANČIAJAM SUBJEKTUI</t>
  </si>
  <si>
    <t>GRYNASIS PERVIRŠIS AR DEFICITAS</t>
  </si>
  <si>
    <t>J.</t>
  </si>
  <si>
    <t>NUOSAVYBĖS METODO ĮTAKA</t>
  </si>
  <si>
    <t>GRYNASIS PERVIRŠIS AR DEFICITAS PRIEŠ NUOSAVYBĖS METODO ĮTAKĄ</t>
  </si>
  <si>
    <t>H.</t>
  </si>
  <si>
    <t>PELNO MOKESTIS</t>
  </si>
  <si>
    <t>APSKAITOS POLITIKOS KEITIMO IR ESMINIŲ APSKAITOS KLAIDŲ TAISYMO ĮTAKA</t>
  </si>
  <si>
    <t>FINANSINĖS IR INVESTICINĖS VEIKLOS REZULTATAS</t>
  </si>
  <si>
    <t>KITOS VEIKLOS SĄNAUDOS</t>
  </si>
  <si>
    <t>Kitos veiklos sąnaudos</t>
  </si>
  <si>
    <t xml:space="preserve">III. </t>
  </si>
  <si>
    <t>PERVESTINOS Į BIUDŽETĄ KITOS VEIKLOS PAJAMOS</t>
  </si>
  <si>
    <t>KITOS VEIKLOS PAJAMOS</t>
  </si>
  <si>
    <t>Kitos veiklos pajamos</t>
  </si>
  <si>
    <t xml:space="preserve">I. </t>
  </si>
  <si>
    <t>KITOS VEIKLOS REZULTATAS</t>
  </si>
  <si>
    <t>PAGRINDINĖS VEIKLOS PERVIRŠIS AR DEFICITAS</t>
  </si>
  <si>
    <t>KITOS</t>
  </si>
  <si>
    <t xml:space="preserve">Kitos </t>
  </si>
  <si>
    <t>XIV.</t>
  </si>
  <si>
    <t>KITŲ PASLAUGŲ</t>
  </si>
  <si>
    <t>kitų paslaugų</t>
  </si>
  <si>
    <t>XIII.</t>
  </si>
  <si>
    <t>FINANSAVIMO</t>
  </si>
  <si>
    <t>finansavimo</t>
  </si>
  <si>
    <t>XII.</t>
  </si>
  <si>
    <t>NUOMOS</t>
  </si>
  <si>
    <t>nuomos</t>
  </si>
  <si>
    <t>XI.</t>
  </si>
  <si>
    <t>SOCIALINIŲ IŠMOKŲ</t>
  </si>
  <si>
    <t>socialinių išmokų</t>
  </si>
  <si>
    <t>X.</t>
  </si>
  <si>
    <t>SUNAUDOTŲ IR PARDUOTŲ ATSARGŲ SAVIKAINA</t>
  </si>
  <si>
    <t>IX.</t>
  </si>
  <si>
    <t>NUVERTĖJIMO IR NURAŠYTŲ SUMŲ</t>
  </si>
  <si>
    <t>VIII.</t>
  </si>
  <si>
    <t>PAPRASTOJO REMONTO IR EKSPLOATAVIMO</t>
  </si>
  <si>
    <t>PAPRASTOJO Remonto IR EKSPLOATAVIMO</t>
  </si>
  <si>
    <t>VII.</t>
  </si>
  <si>
    <t>KVALIFIKACIJOS KĖLIMO</t>
  </si>
  <si>
    <t xml:space="preserve">Kvalifikacijos kėlimo </t>
  </si>
  <si>
    <t>VI.</t>
  </si>
  <si>
    <t>TRANSPORTO</t>
  </si>
  <si>
    <t xml:space="preserve">Transporto </t>
  </si>
  <si>
    <t>KOMANDIRUOČIŲ</t>
  </si>
  <si>
    <t xml:space="preserve">Komandiruočių </t>
  </si>
  <si>
    <t>KOMUNALINIŲ PASLAUGŲ IR RYŠIŲ</t>
  </si>
  <si>
    <t>KOMUNALINIŲ PASLAUGŲ IR ryšių</t>
  </si>
  <si>
    <t>NUSIDĖVĖJIMO IR AMORTIZACIJOS</t>
  </si>
  <si>
    <t>Nusidėvėjimo ir amortizacijos</t>
  </si>
  <si>
    <t>DARBO UŽMOKESČIO IR SOCIALINIO DRAUDIMO</t>
  </si>
  <si>
    <t xml:space="preserve">Darbo užmokesčio ir socialinio draudimo </t>
  </si>
  <si>
    <t>PAGRINDINĖS VEIKLOS SĄNAUDOS</t>
  </si>
  <si>
    <t>Pervestinų pagrindinės veiklos kitų pajamų suma</t>
  </si>
  <si>
    <t>III.2.</t>
  </si>
  <si>
    <t>Pagrindinės veiklos kitos pajamos</t>
  </si>
  <si>
    <t>III.1.</t>
  </si>
  <si>
    <t xml:space="preserve">PAGRINDINĖS VEIKLOS KITOS PAJAMOS </t>
  </si>
  <si>
    <t>MOKESČIŲ IR SOCIALINIŲ ĮMOKŲ PAJAMOS</t>
  </si>
  <si>
    <t>Iš kitų finansavimo šaltinių</t>
  </si>
  <si>
    <t>I.4.</t>
  </si>
  <si>
    <t>Iš ES, užsienio valstybių ir tarptautinių organizacijų lėšų</t>
  </si>
  <si>
    <t>I.3.</t>
  </si>
  <si>
    <t xml:space="preserve">Iš savivaldybių biudžetų </t>
  </si>
  <si>
    <t>I.2.</t>
  </si>
  <si>
    <t>I.1.</t>
  </si>
  <si>
    <t>FINANSAVIMO PAJAMOS</t>
  </si>
  <si>
    <t>PAGRINDINĖS VEIKLOS PAJAMOS</t>
  </si>
  <si>
    <t>Praėjęs ataskaitinis laikotarpis</t>
  </si>
  <si>
    <t>Ataskaitinis laikotarpis</t>
  </si>
  <si>
    <t>Pastabos Nr.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</si>
  <si>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</si>
  <si>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VEIKLOS REZULTATŲ ATASKAITA</t>
  </si>
  <si>
    <t>302519630, Kvietinių 30, Gargždai</t>
  </si>
  <si>
    <t>3-iojo VSAFAS „Veiklos rezultatų ataskaita“</t>
  </si>
  <si>
    <t>* Šioje skiltyje rodomas finansavimo sumų pergrupavimas, praėjusio ataskaitinio laikotarpio klaidų taisymas ir valiutos kurso įtaka pinigų likučiams, susijusiems su finansavimo sumomis</t>
  </si>
  <si>
    <t>Iš viso finansavimo sumų</t>
  </si>
  <si>
    <t>5.</t>
  </si>
  <si>
    <t>kitoms išlaidoms kompensuoti</t>
  </si>
  <si>
    <t>4.2.</t>
  </si>
  <si>
    <t>nepiniginiam turtui įsigyti</t>
  </si>
  <si>
    <t>4.1.</t>
  </si>
  <si>
    <t>Iš kitų šaltinių:</t>
  </si>
  <si>
    <t>4.</t>
  </si>
  <si>
    <r>
      <t>3.</t>
    </r>
    <r>
      <rPr>
        <sz val="11"/>
        <rFont val="Times New Roman"/>
        <family val="1"/>
        <charset val="186"/>
      </rPr>
      <t>2.</t>
    </r>
  </si>
  <si>
    <t>3.1.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</si>
  <si>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</si>
  <si>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</t>
  </si>
  <si>
    <r>
      <t>2.</t>
    </r>
    <r>
      <rPr>
        <sz val="11"/>
        <rFont val="Times New Roman"/>
        <family val="1"/>
        <charset val="186"/>
      </rPr>
      <t>2.</t>
    </r>
  </si>
  <si>
    <r>
      <t>2.1</t>
    </r>
    <r>
      <rPr>
        <sz val="11"/>
        <rFont val="Times New Roman"/>
        <family val="1"/>
        <charset val="186"/>
      </rPr>
      <t>.</t>
    </r>
  </si>
  <si>
    <t>Iš savivaldybės biudžeto (išskyrus  savivaldybės biudžeto asignavimų  dalį, gautą  iš Europos Sąjungos, užsienio valstybių ir tarptautinių organizacijų):</t>
  </si>
  <si>
    <t>2.</t>
  </si>
  <si>
    <t>1.2.</t>
  </si>
  <si>
    <t>1.1.</t>
  </si>
  <si>
    <t>Iš valstybės biudžeto (išskyrus valstybės biudžeto asignavimų dalį, gautą  iš Europos Sąjungos, užsienio valstybių ir tarptautinių organizacijų):</t>
  </si>
  <si>
    <t>1.</t>
  </si>
  <si>
    <t>11</t>
  </si>
  <si>
    <t xml:space="preserve"> Finansavimo sumų (gautinų) pasikeitimas</t>
  </si>
  <si>
    <t>Finansavimo sumos (grąžintos)</t>
  </si>
  <si>
    <t>Finansavimo sumų sumažėjimas dėl jų perdavimo ne viešojo sektoriaus subjektams</t>
  </si>
  <si>
    <t>Finansavimo sumų sumažėjimas dėl jų panaudojimo savo veiklai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</si>
  <si>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</si>
  <si>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Perduota kitiems viešojo sektoriaus subjektams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</si>
  <si>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</si>
  <si>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Finansavimo sumų pergrupavimas*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</si>
  <si>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</si>
  <si>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likutis ataskaitinio laikotarpio pabaigoje</t>
  </si>
  <si>
    <t>Per ataskaitinį laikotarpį</t>
  </si>
  <si>
    <t>Finansavimo sumų likutis ataskaitinio laikotarpio pradžioje</t>
  </si>
  <si>
    <t>Finansavimo sumos</t>
  </si>
  <si>
    <t>FINANSAVIMO SUMOS PAGAL ŠALTINĮ, TIKSLINĘ PASKIRTĮ IR JŲ POKYČIAI PER ATASKAITINĮ LAIKOTARPĮ</t>
  </si>
  <si>
    <t xml:space="preserve">                                      4 priedas</t>
  </si>
  <si>
    <t xml:space="preserve">                                     20-ojo VSAFAS „Finansavimo sumos“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</si>
</sst>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u/>
      <sz val="10"/>
      <name val="Arial"/>
      <family val="2"/>
      <charset val="186"/>
    </font>
    <font>
      <sz val="10"/>
      <name val="Arial"/>
    </font>
    <font>
      <sz val="9"/>
      <name val="Arial"/>
    </font>
    <font>
      <sz val="11"/>
      <name val="Arial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2"/>
      <name val="Arial"/>
    </font>
    <font>
      <b/>
      <sz val="12"/>
      <name val="Times New Roman"/>
      <family val="1"/>
      <charset val="186"/>
    </font>
    <font>
      <b/>
      <sz val="12"/>
      <name val="Arial"/>
    </font>
    <font>
      <i/>
      <sz val="11"/>
      <name val="TimesNewRoman,Bold"/>
    </font>
    <font>
      <i/>
      <sz val="11"/>
      <name val="TimesNewRoman,Bold"/>
      <charset val="186"/>
    </font>
    <font>
      <sz val="11"/>
      <name val="TimesNewRoman,Bold"/>
    </font>
    <font>
      <u/>
      <sz val="11"/>
      <name val="TimesNewRoman,Bold"/>
      <charset val="186"/>
    </font>
    <font>
      <b/>
      <sz val="11"/>
      <name val="Arial"/>
    </font>
    <font>
      <b/>
      <sz val="11"/>
      <name val="TimesNewRoman,Bold"/>
    </font>
    <font>
      <sz val="12"/>
      <name val="TimesNewRoman,Bold"/>
    </font>
    <font>
      <b/>
      <sz val="12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14" fillId="0" borderId="0" xfId="1" applyAlignment="1">
      <alignment vertical="center"/>
    </xf>
    <xf numFmtId="0" fontId="4" fillId="2" borderId="0" xfId="1" applyFont="1" applyFill="1" applyAlignment="1">
      <alignment vertical="center" wrapText="1"/>
    </xf>
    <xf numFmtId="0" fontId="15" fillId="0" borderId="0" xfId="1" applyFont="1"/>
    <xf numFmtId="0" fontId="16" fillId="0" borderId="0" xfId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horizontal="center" vertical="top" wrapText="1"/>
    </xf>
    <xf numFmtId="0" fontId="17" fillId="0" borderId="0" xfId="1" applyFont="1" applyAlignment="1">
      <alignment horizontal="left" vertical="top" wrapText="1"/>
    </xf>
    <xf numFmtId="0" fontId="18" fillId="0" borderId="14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2" fontId="18" fillId="0" borderId="1" xfId="1" applyNumberFormat="1" applyFont="1" applyBorder="1" applyAlignment="1">
      <alignment horizontal="right" vertical="center"/>
    </xf>
    <xf numFmtId="0" fontId="20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vertical="center"/>
    </xf>
    <xf numFmtId="2" fontId="21" fillId="0" borderId="1" xfId="1" applyNumberFormat="1" applyFont="1" applyBorder="1" applyAlignment="1">
      <alignment horizontal="right" vertical="center"/>
    </xf>
    <xf numFmtId="0" fontId="22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vertical="center"/>
    </xf>
    <xf numFmtId="2" fontId="18" fillId="2" borderId="9" xfId="1" applyNumberFormat="1" applyFont="1" applyFill="1" applyBorder="1" applyAlignment="1">
      <alignment horizontal="right" vertical="center"/>
    </xf>
    <xf numFmtId="0" fontId="21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14" fillId="0" borderId="0" xfId="1" applyAlignment="1">
      <alignment vertical="center" wrapText="1"/>
    </xf>
    <xf numFmtId="0" fontId="21" fillId="0" borderId="1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7" fillId="0" borderId="0" xfId="1" applyFont="1" applyAlignment="1">
      <alignment horizontal="center" vertical="center"/>
    </xf>
    <xf numFmtId="0" fontId="14" fillId="0" borderId="0" xfId="1"/>
    <xf numFmtId="0" fontId="14" fillId="3" borderId="0" xfId="1" applyFill="1" applyAlignment="1">
      <alignment horizontal="center"/>
    </xf>
    <xf numFmtId="0" fontId="17" fillId="0" borderId="0" xfId="1" applyFont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 wrapText="1"/>
    </xf>
    <xf numFmtId="0" fontId="32" fillId="0" borderId="1" xfId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left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5" xfId="1" applyNumberFormat="1" applyFont="1" applyBorder="1" applyAlignment="1">
      <alignment horizontal="center" vertical="center" wrapText="1"/>
    </xf>
    <xf numFmtId="0" fontId="32" fillId="0" borderId="8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vertical="center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16" fillId="0" borderId="0" xfId="1" applyFont="1" applyAlignment="1">
      <alignment vertical="center"/>
    </xf>
    <xf numFmtId="0" fontId="18" fillId="0" borderId="1" xfId="1" applyFont="1" applyBorder="1" applyAlignment="1">
      <alignment vertical="center" wrapText="1"/>
    </xf>
    <xf numFmtId="0" fontId="20" fillId="0" borderId="1" xfId="1" applyFont="1" applyBorder="1" applyAlignment="1">
      <alignment vertical="center"/>
    </xf>
    <xf numFmtId="0" fontId="18" fillId="0" borderId="1" xfId="1" applyFont="1" applyBorder="1" applyAlignment="1">
      <alignment horizontal="left" vertical="center" wrapText="1"/>
    </xf>
    <xf numFmtId="0" fontId="25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7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4" fillId="0" borderId="0" xfId="1" applyAlignment="1">
      <alignment vertical="center"/>
    </xf>
    <xf numFmtId="0" fontId="30" fillId="0" borderId="0" xfId="1" applyFont="1" applyAlignment="1">
      <alignment horizontal="center" vertical="center"/>
    </xf>
    <xf numFmtId="0" fontId="29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25" fillId="0" borderId="14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25" fillId="0" borderId="0" xfId="1" applyFont="1" applyAlignment="1">
      <alignment horizontal="justify" vertical="center"/>
    </xf>
    <xf numFmtId="0" fontId="21" fillId="0" borderId="2" xfId="1" applyFont="1" applyBorder="1" applyAlignment="1">
      <alignment vertical="center" wrapText="1"/>
    </xf>
    <xf numFmtId="0" fontId="22" fillId="0" borderId="3" xfId="1" applyFont="1" applyBorder="1" applyAlignment="1">
      <alignment vertical="center" wrapText="1"/>
    </xf>
    <xf numFmtId="0" fontId="22" fillId="0" borderId="8" xfId="1" applyFont="1" applyBorder="1" applyAlignment="1">
      <alignment vertical="center" wrapText="1"/>
    </xf>
    <xf numFmtId="0" fontId="21" fillId="0" borderId="2" xfId="1" applyFont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2" fillId="0" borderId="8" xfId="1" applyFont="1" applyBorder="1" applyAlignment="1">
      <alignment vertical="center"/>
    </xf>
    <xf numFmtId="0" fontId="23" fillId="0" borderId="0" xfId="1" applyFont="1" applyAlignment="1">
      <alignment horizontal="right" vertical="center"/>
    </xf>
    <xf numFmtId="0" fontId="18" fillId="0" borderId="2" xfId="1" applyFont="1" applyBorder="1" applyAlignment="1">
      <alignment horizontal="left" vertical="center"/>
    </xf>
    <xf numFmtId="0" fontId="20" fillId="0" borderId="3" xfId="1" applyFont="1" applyBorder="1" applyAlignment="1">
      <alignment vertical="center"/>
    </xf>
    <xf numFmtId="0" fontId="20" fillId="0" borderId="8" xfId="1" applyFont="1" applyBorder="1" applyAlignment="1">
      <alignment vertical="center"/>
    </xf>
    <xf numFmtId="0" fontId="21" fillId="0" borderId="2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 wrapText="1"/>
    </xf>
    <xf numFmtId="0" fontId="22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21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center"/>
    </xf>
    <xf numFmtId="0" fontId="1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32" fillId="0" borderId="1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/>
    </xf>
    <xf numFmtId="0" fontId="32" fillId="0" borderId="0" xfId="1" applyFont="1" applyAlignment="1">
      <alignment vertical="center"/>
    </xf>
    <xf numFmtId="0" fontId="32" fillId="0" borderId="9" xfId="1" applyFont="1" applyBorder="1" applyAlignment="1">
      <alignment horizontal="center" vertical="center" wrapText="1"/>
    </xf>
    <xf numFmtId="2" fontId="21" fillId="0" borderId="1" xfId="1" applyNumberFormat="1" applyFont="1" applyBorder="1" applyAlignment="1">
      <alignment horizontal="right" vertical="center"/>
    </xf>
    <xf numFmtId="2" fontId="18" fillId="0" borderId="1" xfId="1" applyNumberFormat="1" applyFont="1" applyBorder="1" applyAlignment="1">
      <alignment horizontal="right" vertical="center"/>
    </xf>
    <xf numFmtId="2" fontId="18" fillId="0" borderId="1" xfId="1" applyNumberFormat="1" applyFont="1" applyBorder="1" applyAlignment="1">
      <alignment horizontal="right" vertical="center" wrapText="1"/>
    </xf>
    <xf numFmtId="2" fontId="18" fillId="2" borderId="9" xfId="1" applyNumberFormat="1" applyFont="1" applyFill="1" applyBorder="1" applyAlignment="1">
      <alignment horizontal="right" vertical="center"/>
    </xf>
    <xf numFmtId="2" fontId="18" fillId="2" borderId="9" xfId="1" applyNumberFormat="1" applyFont="1" applyFill="1" applyBorder="1" applyAlignment="1">
      <alignment horizontal="right" vertical="center"/>
    </xf>
  </cellXfs>
  <cellStyles count="2">
    <cellStyle name="Įprastas" xfId="0" builtinId="0"/>
    <cellStyle name="Įprastas 2" xfId="1" xr:uid="{1FD93456-EDD8-408B-AAF1-A36F99912F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3"/>
  <sheetViews>
    <sheetView showGridLines="0" topLeftCell="A67" zoomScaleNormal="100" zoomScaleSheetLayoutView="100" workbookViewId="0">
      <selection activeCell="D104" sqref="D104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38" t="s">
        <v>93</v>
      </c>
      <c r="F2" s="139"/>
      <c r="G2" s="139"/>
    </row>
    <row r="3" spans="1:7">
      <c r="E3" s="140" t="s">
        <v>111</v>
      </c>
      <c r="F3" s="141"/>
      <c r="G3" s="141"/>
    </row>
    <row r="5" spans="1:7">
      <c r="A5" s="148"/>
      <c r="B5" s="149"/>
      <c r="C5" s="149"/>
      <c r="D5" s="149"/>
      <c r="E5" s="149"/>
      <c r="F5" s="147"/>
      <c r="G5" s="147"/>
    </row>
    <row r="6" spans="1:7">
      <c r="A6" s="150"/>
      <c r="B6" s="150"/>
      <c r="C6" s="150"/>
      <c r="D6" s="150"/>
      <c r="E6" s="150"/>
      <c r="F6" s="150"/>
      <c r="G6" s="150"/>
    </row>
    <row r="7" spans="1:7">
      <c r="A7" s="142" t="s">
        <v>130</v>
      </c>
      <c r="B7" s="143"/>
      <c r="C7" s="143"/>
      <c r="D7" s="143"/>
      <c r="E7" s="143"/>
      <c r="F7" s="144"/>
      <c r="G7" s="144"/>
    </row>
    <row r="8" spans="1:7">
      <c r="A8" s="145"/>
      <c r="B8" s="146"/>
      <c r="C8" s="146"/>
      <c r="D8" s="146"/>
      <c r="E8" s="146"/>
      <c r="F8" s="147"/>
      <c r="G8" s="147"/>
    </row>
    <row r="9" spans="1:7" ht="12.75" customHeight="1">
      <c r="A9" s="142" t="s">
        <v>132</v>
      </c>
      <c r="B9" s="143"/>
      <c r="C9" s="143"/>
      <c r="D9" s="143"/>
      <c r="E9" s="143"/>
      <c r="F9" s="144"/>
      <c r="G9" s="144"/>
    </row>
    <row r="10" spans="1:7">
      <c r="A10" s="155"/>
      <c r="B10" s="156"/>
      <c r="C10" s="156"/>
      <c r="D10" s="156"/>
      <c r="E10" s="156"/>
      <c r="F10" s="157"/>
      <c r="G10" s="157"/>
    </row>
    <row r="11" spans="1:7">
      <c r="A11" s="157"/>
      <c r="B11" s="157"/>
      <c r="C11" s="157"/>
      <c r="D11" s="157"/>
      <c r="E11" s="157"/>
      <c r="F11" s="157"/>
      <c r="G11" s="157"/>
    </row>
    <row r="12" spans="1:7">
      <c r="A12" s="154"/>
      <c r="B12" s="147"/>
      <c r="C12" s="147"/>
      <c r="D12" s="147"/>
      <c r="E12" s="147"/>
    </row>
    <row r="13" spans="1:7">
      <c r="A13" s="148" t="s">
        <v>0</v>
      </c>
      <c r="B13" s="149"/>
      <c r="C13" s="149"/>
      <c r="D13" s="149"/>
      <c r="E13" s="149"/>
      <c r="F13" s="158"/>
      <c r="G13" s="158"/>
    </row>
    <row r="14" spans="1:7">
      <c r="A14" s="148" t="s">
        <v>131</v>
      </c>
      <c r="B14" s="149"/>
      <c r="C14" s="149"/>
      <c r="D14" s="149"/>
      <c r="E14" s="149"/>
      <c r="F14" s="158"/>
      <c r="G14" s="15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59" t="s">
        <v>133</v>
      </c>
      <c r="B16" s="160"/>
      <c r="C16" s="160"/>
      <c r="D16" s="160"/>
      <c r="E16" s="160"/>
      <c r="F16" s="161"/>
      <c r="G16" s="161"/>
    </row>
    <row r="17" spans="1:7">
      <c r="A17" s="145" t="s">
        <v>1</v>
      </c>
      <c r="B17" s="145"/>
      <c r="C17" s="145"/>
      <c r="D17" s="145"/>
      <c r="E17" s="145"/>
      <c r="F17" s="162"/>
      <c r="G17" s="162"/>
    </row>
    <row r="18" spans="1:7" ht="12.75" customHeight="1">
      <c r="A18" s="8"/>
      <c r="B18" s="9"/>
      <c r="C18" s="9"/>
      <c r="D18" s="163" t="s">
        <v>129</v>
      </c>
      <c r="E18" s="163"/>
      <c r="F18" s="163"/>
      <c r="G18" s="163"/>
    </row>
    <row r="19" spans="1:7" ht="67.5" customHeight="1">
      <c r="A19" s="3" t="s">
        <v>2</v>
      </c>
      <c r="B19" s="151" t="s">
        <v>3</v>
      </c>
      <c r="C19" s="152"/>
      <c r="D19" s="153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190217.03999999995</v>
      </c>
      <c r="G20" s="87">
        <f>SUM(G21,G27,G38,G39)</f>
        <v>214622.62999999998</v>
      </c>
    </row>
    <row r="21" spans="1:7" s="12" customFormat="1" ht="12.75" customHeight="1">
      <c r="A21" s="30" t="s">
        <v>9</v>
      </c>
      <c r="B21" s="34" t="s">
        <v>95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113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118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190217.03999999995</v>
      </c>
      <c r="G27" s="88">
        <f>SUM(G28:G37)</f>
        <v>214622.62999999998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104174.65999999999</v>
      </c>
      <c r="G29" s="88">
        <v>105443.18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556.64999999999986</v>
      </c>
      <c r="G30" s="88">
        <v>618.44999999999982</v>
      </c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6239.1900000000023</v>
      </c>
      <c r="G32" s="88">
        <v>5974.7100000000028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69622.949999999983</v>
      </c>
      <c r="G33" s="88">
        <v>92962.699999999983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/>
      <c r="G35" s="88"/>
    </row>
    <row r="36" spans="1:7" s="12" customFormat="1" ht="12.75" customHeight="1">
      <c r="A36" s="23" t="s">
        <v>34</v>
      </c>
      <c r="B36" s="26"/>
      <c r="C36" s="45" t="s">
        <v>112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120</v>
      </c>
      <c r="D37" s="29"/>
      <c r="E37" s="30"/>
      <c r="F37" s="88">
        <v>9623.59</v>
      </c>
      <c r="G37" s="88">
        <v>9623.59</v>
      </c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125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59974.509999999995</v>
      </c>
      <c r="G41" s="87">
        <f>SUM(G42,G48,G49,G56,G57)</f>
        <v>44071.88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1281.71</v>
      </c>
      <c r="G42" s="88">
        <f>SUM(G43:G47)</f>
        <v>2688.0099999999998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1281.71</v>
      </c>
      <c r="G44" s="88">
        <v>2688.0099999999998</v>
      </c>
    </row>
    <row r="45" spans="1:7" s="12" customFormat="1">
      <c r="A45" s="18" t="s">
        <v>13</v>
      </c>
      <c r="B45" s="26"/>
      <c r="C45" s="45" t="s">
        <v>114</v>
      </c>
      <c r="D45" s="46"/>
      <c r="E45" s="82"/>
      <c r="F45" s="88"/>
      <c r="G45" s="88"/>
    </row>
    <row r="46" spans="1:7" s="12" customFormat="1">
      <c r="A46" s="18" t="s">
        <v>15</v>
      </c>
      <c r="B46" s="26"/>
      <c r="C46" s="45" t="s">
        <v>119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64" t="s">
        <v>102</v>
      </c>
      <c r="D47" s="165"/>
      <c r="E47" s="82"/>
      <c r="F47" s="88"/>
      <c r="G47" s="88"/>
    </row>
    <row r="48" spans="1:7" s="12" customFormat="1" ht="12.75" customHeight="1">
      <c r="A48" s="56" t="s">
        <v>16</v>
      </c>
      <c r="B48" s="68" t="s">
        <v>108</v>
      </c>
      <c r="C48" s="53"/>
      <c r="D48" s="69"/>
      <c r="E48" s="30"/>
      <c r="F48" s="88">
        <v>685.81</v>
      </c>
      <c r="G48" s="88">
        <v>401</v>
      </c>
    </row>
    <row r="49" spans="1:7" s="12" customFormat="1" ht="12.75" customHeight="1">
      <c r="A49" s="56" t="s">
        <v>36</v>
      </c>
      <c r="B49" s="48" t="s">
        <v>96</v>
      </c>
      <c r="C49" s="50"/>
      <c r="D49" s="67"/>
      <c r="E49" s="30"/>
      <c r="F49" s="88">
        <f>SUM(F50:F55)</f>
        <v>57837.25</v>
      </c>
      <c r="G49" s="88">
        <f>SUM(G50:G55)</f>
        <v>40752.17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64" t="s">
        <v>89</v>
      </c>
      <c r="D53" s="165"/>
      <c r="E53" s="85"/>
      <c r="F53" s="88"/>
      <c r="G53" s="88"/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57837.25</v>
      </c>
      <c r="G54" s="88">
        <v>40752.17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169.74</v>
      </c>
      <c r="G57" s="88">
        <v>230.7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250191.54999999993</v>
      </c>
      <c r="G58" s="88">
        <f>SUM(G20,G40,G41)</f>
        <v>258694.50999999998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185606.68000000002</v>
      </c>
      <c r="G59" s="87">
        <f>SUM(G60:G63)</f>
        <v>217349.84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81781.180000000051</v>
      </c>
      <c r="G60" s="88">
        <v>84345.38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103426.63999999998</v>
      </c>
      <c r="G61" s="88">
        <v>132543.31999999998</v>
      </c>
    </row>
    <row r="62" spans="1:7" s="12" customFormat="1" ht="12.75" customHeight="1">
      <c r="A62" s="30" t="s">
        <v>36</v>
      </c>
      <c r="B62" s="166" t="s">
        <v>103</v>
      </c>
      <c r="C62" s="167"/>
      <c r="D62" s="168"/>
      <c r="E62" s="30"/>
      <c r="F62" s="88">
        <v>229.12</v>
      </c>
      <c r="G62" s="88">
        <v>230.44000000000003</v>
      </c>
    </row>
    <row r="63" spans="1:7" s="12" customFormat="1" ht="12.75" customHeight="1">
      <c r="A63" s="30" t="s">
        <v>94</v>
      </c>
      <c r="B63" s="6" t="s">
        <v>62</v>
      </c>
      <c r="C63" s="7"/>
      <c r="D63" s="5"/>
      <c r="E63" s="30"/>
      <c r="F63" s="88">
        <v>169.74</v>
      </c>
      <c r="G63" s="88">
        <v>230.70000000000002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64584.899999999994</v>
      </c>
      <c r="G64" s="87">
        <f>SUM(G65,G69)</f>
        <v>41344.700000000004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1759.57</v>
      </c>
    </row>
    <row r="66" spans="1:7" s="12" customFormat="1">
      <c r="A66" s="23" t="s">
        <v>10</v>
      </c>
      <c r="B66" s="39"/>
      <c r="C66" s="43" t="s">
        <v>97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>
        <v>1759.57</v>
      </c>
    </row>
    <row r="68" spans="1:7" s="12" customFormat="1" ht="12.75" customHeight="1">
      <c r="A68" s="23" t="s">
        <v>101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64584.899999999994</v>
      </c>
      <c r="G69" s="88">
        <f>SUM(G70:G75,G78:G83)</f>
        <v>39585.130000000005</v>
      </c>
    </row>
    <row r="70" spans="1:7" s="12" customFormat="1" ht="12.75" customHeight="1">
      <c r="A70" s="23" t="s">
        <v>18</v>
      </c>
      <c r="B70" s="7"/>
      <c r="C70" s="43" t="s">
        <v>100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106</v>
      </c>
      <c r="D71" s="49"/>
      <c r="E71" s="85"/>
      <c r="F71" s="88"/>
      <c r="G71" s="88"/>
    </row>
    <row r="72" spans="1:7" s="12" customFormat="1">
      <c r="A72" s="23" t="s">
        <v>22</v>
      </c>
      <c r="B72" s="39"/>
      <c r="C72" s="43" t="s">
        <v>98</v>
      </c>
      <c r="D72" s="49"/>
      <c r="E72" s="85"/>
      <c r="F72" s="88"/>
      <c r="G72" s="88"/>
    </row>
    <row r="73" spans="1:7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99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>
      <c r="A76" s="18" t="s">
        <v>122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>
      <c r="A77" s="18" t="s">
        <v>123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109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7852.33</v>
      </c>
      <c r="G80" s="88">
        <v>706.86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29856.66</v>
      </c>
      <c r="G81" s="88">
        <v>12002.36</v>
      </c>
    </row>
    <row r="82" spans="1:7" s="12" customFormat="1" ht="12.75" customHeight="1">
      <c r="A82" s="23" t="s">
        <v>121</v>
      </c>
      <c r="B82" s="26"/>
      <c r="C82" s="45" t="s">
        <v>91</v>
      </c>
      <c r="D82" s="46"/>
      <c r="E82" s="85"/>
      <c r="F82" s="88">
        <v>26875.91</v>
      </c>
      <c r="G82" s="88">
        <v>26875.91</v>
      </c>
    </row>
    <row r="83" spans="1:7" s="12" customFormat="1" ht="12.75" customHeight="1">
      <c r="A83" s="23" t="s">
        <v>124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-2.9999999941792338E-2</v>
      </c>
      <c r="G84" s="87">
        <f>SUM(G85,G86,G89,G90)</f>
        <v>-2.9999999678693712E-2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107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-2.9999999941792338E-2</v>
      </c>
      <c r="G90" s="88">
        <f>SUM(G91,G92)</f>
        <v>-2.9999999678693712E-2</v>
      </c>
    </row>
    <row r="91" spans="1:7" s="12" customFormat="1" ht="12.75" customHeight="1">
      <c r="A91" s="23" t="s">
        <v>115</v>
      </c>
      <c r="B91" s="31"/>
      <c r="C91" s="43" t="s">
        <v>104</v>
      </c>
      <c r="D91" s="10"/>
      <c r="E91" s="82"/>
      <c r="F91" s="88">
        <v>5.8207660913467407E-11</v>
      </c>
      <c r="G91" s="88">
        <v>-2.9999999678693712E-2</v>
      </c>
    </row>
    <row r="92" spans="1:7" s="12" customFormat="1" ht="12.75" customHeight="1">
      <c r="A92" s="23" t="s">
        <v>116</v>
      </c>
      <c r="B92" s="31"/>
      <c r="C92" s="43" t="s">
        <v>105</v>
      </c>
      <c r="D92" s="10"/>
      <c r="E92" s="82"/>
      <c r="F92" s="88">
        <v>-0.03</v>
      </c>
      <c r="G92" s="88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69" t="s">
        <v>117</v>
      </c>
      <c r="C94" s="170"/>
      <c r="D94" s="165"/>
      <c r="E94" s="30"/>
      <c r="F94" s="89">
        <f>SUM(F59,F64,F84,F93)</f>
        <v>250191.55000000008</v>
      </c>
      <c r="G94" s="89">
        <f>SUM(G59,G64,G84,G93)</f>
        <v>258694.51000000033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72" t="s">
        <v>134</v>
      </c>
      <c r="B96" s="172"/>
      <c r="C96" s="172"/>
      <c r="D96" s="172"/>
      <c r="E96" s="90"/>
      <c r="F96" s="176" t="s">
        <v>135</v>
      </c>
      <c r="G96" s="176"/>
    </row>
    <row r="97" spans="1:7" s="12" customFormat="1" ht="12.75" customHeight="1">
      <c r="A97" s="171" t="s">
        <v>126</v>
      </c>
      <c r="B97" s="171"/>
      <c r="C97" s="171"/>
      <c r="D97" s="171"/>
      <c r="E97" s="42" t="s">
        <v>127</v>
      </c>
      <c r="F97" s="145" t="s">
        <v>110</v>
      </c>
      <c r="G97" s="145"/>
    </row>
    <row r="98" spans="1:7" s="12" customFormat="1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75" t="s">
        <v>136</v>
      </c>
      <c r="B99" s="175"/>
      <c r="C99" s="175"/>
      <c r="D99" s="175"/>
      <c r="E99" s="91"/>
      <c r="F99" s="173" t="s">
        <v>137</v>
      </c>
      <c r="G99" s="173"/>
    </row>
    <row r="100" spans="1:7" s="12" customFormat="1" ht="12.75" customHeight="1">
      <c r="A100" s="174" t="s">
        <v>128</v>
      </c>
      <c r="B100" s="174"/>
      <c r="C100" s="174"/>
      <c r="D100" s="174"/>
      <c r="E100" s="61" t="s">
        <v>127</v>
      </c>
      <c r="F100" s="155" t="s">
        <v>110</v>
      </c>
      <c r="G100" s="155"/>
    </row>
    <row r="101" spans="1:7" s="12" customFormat="1">
      <c r="A101" s="70"/>
      <c r="B101" s="70"/>
      <c r="C101" s="70"/>
      <c r="D101" s="70"/>
      <c r="E101" s="71"/>
      <c r="F101" s="9"/>
      <c r="G101" s="9"/>
    </row>
    <row r="102" spans="1:7" s="12" customFormat="1">
      <c r="A102" s="70"/>
      <c r="B102" s="70"/>
      <c r="C102" s="70"/>
      <c r="D102" s="70"/>
      <c r="E102" s="71"/>
      <c r="F102" s="9"/>
      <c r="G102" s="9"/>
    </row>
    <row r="103" spans="1:7" s="12" customFormat="1" ht="12.75" customHeight="1">
      <c r="E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4D570-C97F-4DA7-AB5A-42F04E84F3E0}">
  <dimension ref="A1:I67"/>
  <sheetViews>
    <sheetView showGridLines="0" tabSelected="1" zoomScaleNormal="100" zoomScaleSheetLayoutView="100" workbookViewId="0">
      <selection activeCell="C24" sqref="C24:F24"/>
    </sheetView>
  </sheetViews>
  <sheetFormatPr defaultRowHeight="12.75"/>
  <cols>
    <col min="1" max="1" width="8" style="92" customWidth="1"/>
    <col min="2" max="2" width="1.5703125" style="92" hidden="1" customWidth="1"/>
    <col min="3" max="3" width="30.140625" style="92" customWidth="1"/>
    <col min="4" max="4" width="18.28515625" style="92" customWidth="1"/>
    <col min="5" max="5" width="0" style="92" hidden="1" customWidth="1"/>
    <col min="6" max="6" width="11.7109375" style="92" customWidth="1"/>
    <col min="7" max="7" width="13.140625" style="92" customWidth="1"/>
    <col min="8" max="8" width="14.7109375" style="92" customWidth="1"/>
    <col min="9" max="9" width="15.85546875" style="92" customWidth="1"/>
    <col min="10" max="16384" width="9.140625" style="92"/>
  </cols>
  <sheetData>
    <row r="1" spans="1:9">
      <c r="G1" s="121"/>
      <c r="H1" s="121"/>
    </row>
    <row r="2" spans="1:9" ht="15.75">
      <c r="D2" s="120"/>
      <c r="G2" s="119" t="s">
        <v>219</v>
      </c>
      <c r="H2" s="118"/>
      <c r="I2" s="118"/>
    </row>
    <row r="3" spans="1:9" ht="15.75">
      <c r="G3" s="119" t="s">
        <v>111</v>
      </c>
      <c r="H3" s="118"/>
      <c r="I3" s="118"/>
    </row>
    <row r="5" spans="1:9" ht="15.75">
      <c r="A5" s="185"/>
      <c r="B5" s="186"/>
      <c r="C5" s="186"/>
      <c r="D5" s="186"/>
      <c r="E5" s="186"/>
      <c r="F5" s="186"/>
      <c r="G5" s="186"/>
      <c r="H5" s="186"/>
      <c r="I5" s="186"/>
    </row>
    <row r="6" spans="1:9" ht="15.75">
      <c r="A6" s="187"/>
      <c r="B6" s="186"/>
      <c r="C6" s="186"/>
      <c r="D6" s="186"/>
      <c r="E6" s="186"/>
      <c r="F6" s="186"/>
      <c r="G6" s="186"/>
      <c r="H6" s="186"/>
      <c r="I6" s="186"/>
    </row>
    <row r="7" spans="1:9" ht="15.75">
      <c r="A7" s="188" t="s">
        <v>130</v>
      </c>
      <c r="B7" s="189"/>
      <c r="C7" s="189"/>
      <c r="D7" s="189"/>
      <c r="E7" s="189"/>
      <c r="F7" s="189"/>
      <c r="G7" s="189"/>
      <c r="H7" s="189"/>
      <c r="I7" s="189"/>
    </row>
    <row r="8" spans="1:9" ht="15">
      <c r="A8" s="182"/>
      <c r="B8" s="178"/>
      <c r="C8" s="178"/>
      <c r="D8" s="178"/>
      <c r="E8" s="178"/>
      <c r="F8" s="178"/>
      <c r="G8" s="178"/>
      <c r="H8" s="178"/>
      <c r="I8" s="178"/>
    </row>
    <row r="9" spans="1:9" ht="15">
      <c r="A9" s="190" t="s">
        <v>218</v>
      </c>
      <c r="B9" s="191"/>
      <c r="C9" s="191"/>
      <c r="D9" s="191"/>
      <c r="E9" s="191"/>
      <c r="F9" s="191"/>
      <c r="G9" s="191"/>
      <c r="H9" s="191"/>
      <c r="I9" s="191"/>
    </row>
    <row r="10" spans="1:9" ht="15">
      <c r="A10" s="182"/>
      <c r="B10" s="178"/>
      <c r="C10" s="178"/>
      <c r="D10" s="178"/>
      <c r="E10" s="178"/>
      <c r="F10" s="178"/>
      <c r="G10" s="178"/>
      <c r="H10" s="178"/>
      <c r="I10" s="178"/>
    </row>
    <row r="11" spans="1:9" ht="15">
      <c r="A11" s="182"/>
      <c r="B11" s="186"/>
      <c r="C11" s="186"/>
      <c r="D11" s="186"/>
      <c r="E11" s="186"/>
      <c r="F11" s="186"/>
      <c r="G11" s="186"/>
      <c r="H11" s="186"/>
      <c r="I11" s="186"/>
    </row>
    <row r="12" spans="1:9" ht="15">
      <c r="A12" s="192"/>
      <c r="B12" s="178"/>
      <c r="C12" s="178"/>
      <c r="D12" s="178"/>
      <c r="E12" s="178"/>
      <c r="F12" s="178"/>
      <c r="G12" s="178"/>
      <c r="H12" s="178"/>
      <c r="I12" s="178"/>
    </row>
    <row r="13" spans="1:9" ht="15">
      <c r="A13" s="183" t="s">
        <v>217</v>
      </c>
      <c r="B13" s="184"/>
      <c r="C13" s="184"/>
      <c r="D13" s="184"/>
      <c r="E13" s="184"/>
      <c r="F13" s="184"/>
      <c r="G13" s="184"/>
      <c r="H13" s="184"/>
      <c r="I13" s="184"/>
    </row>
    <row r="14" spans="1:9" ht="15">
      <c r="A14" s="182"/>
      <c r="B14" s="178"/>
      <c r="C14" s="178"/>
      <c r="D14" s="178"/>
      <c r="E14" s="178"/>
      <c r="F14" s="178"/>
      <c r="G14" s="178"/>
      <c r="H14" s="178"/>
      <c r="I14" s="178"/>
    </row>
    <row r="15" spans="1:9" ht="15">
      <c r="A15" s="183" t="s">
        <v>131</v>
      </c>
      <c r="B15" s="184"/>
      <c r="C15" s="184"/>
      <c r="D15" s="184"/>
      <c r="E15" s="184"/>
      <c r="F15" s="184"/>
      <c r="G15" s="184"/>
      <c r="H15" s="184"/>
      <c r="I15" s="184"/>
    </row>
    <row r="16" spans="1:9" ht="9.75" customHeight="1">
      <c r="A16" s="117"/>
      <c r="B16" s="95"/>
      <c r="C16" s="95"/>
      <c r="D16" s="95"/>
      <c r="E16" s="95"/>
      <c r="F16" s="95"/>
      <c r="G16" s="95"/>
      <c r="H16" s="95"/>
      <c r="I16" s="95"/>
    </row>
    <row r="17" spans="1:9" ht="15">
      <c r="A17" s="177" t="s">
        <v>133</v>
      </c>
      <c r="B17" s="178"/>
      <c r="C17" s="178"/>
      <c r="D17" s="178"/>
      <c r="E17" s="178"/>
      <c r="F17" s="178"/>
      <c r="G17" s="178"/>
      <c r="H17" s="178"/>
      <c r="I17" s="178"/>
    </row>
    <row r="18" spans="1:9" ht="15">
      <c r="A18" s="182" t="s">
        <v>1</v>
      </c>
      <c r="B18" s="178"/>
      <c r="C18" s="178"/>
      <c r="D18" s="178"/>
      <c r="E18" s="178"/>
      <c r="F18" s="178"/>
      <c r="G18" s="178"/>
      <c r="H18" s="178"/>
      <c r="I18" s="178"/>
    </row>
    <row r="19" spans="1:9" s="95" customFormat="1" ht="15">
      <c r="A19" s="199" t="s">
        <v>216</v>
      </c>
      <c r="B19" s="178"/>
      <c r="C19" s="178"/>
      <c r="D19" s="178"/>
      <c r="E19" s="178"/>
      <c r="F19" s="178"/>
      <c r="G19" s="178"/>
      <c r="H19" s="178"/>
      <c r="I19" s="178"/>
    </row>
    <row r="20" spans="1:9" s="115" customFormat="1" ht="50.1" customHeight="1">
      <c r="A20" s="204" t="s">
        <v>2</v>
      </c>
      <c r="B20" s="204"/>
      <c r="C20" s="204" t="s">
        <v>3</v>
      </c>
      <c r="D20" s="205"/>
      <c r="E20" s="205"/>
      <c r="F20" s="205"/>
      <c r="G20" s="116" t="s">
        <v>215</v>
      </c>
      <c r="H20" s="116" t="s">
        <v>214</v>
      </c>
      <c r="I20" s="116" t="s">
        <v>213</v>
      </c>
    </row>
    <row r="21" spans="1:9" ht="15.75">
      <c r="A21" s="114" t="s">
        <v>7</v>
      </c>
      <c r="B21" s="109" t="s">
        <v>212</v>
      </c>
      <c r="C21" s="206" t="s">
        <v>212</v>
      </c>
      <c r="D21" s="207"/>
      <c r="E21" s="207"/>
      <c r="F21" s="207"/>
      <c r="G21" s="111"/>
      <c r="H21" s="106">
        <f>SUM(H22,H27,H28)</f>
        <v>385839.20000000007</v>
      </c>
      <c r="I21" s="219">
        <v>399499.04</v>
      </c>
    </row>
    <row r="22" spans="1:9" ht="15.75">
      <c r="A22" s="113" t="s">
        <v>9</v>
      </c>
      <c r="B22" s="104" t="s">
        <v>211</v>
      </c>
      <c r="C22" s="181" t="s">
        <v>211</v>
      </c>
      <c r="D22" s="181"/>
      <c r="E22" s="181"/>
      <c r="F22" s="181"/>
      <c r="G22" s="112"/>
      <c r="H22" s="102">
        <f>SUM(H23:H26)</f>
        <v>385839.20000000007</v>
      </c>
      <c r="I22" s="220">
        <v>399499.04</v>
      </c>
    </row>
    <row r="23" spans="1:9" ht="15.75">
      <c r="A23" s="113" t="s">
        <v>210</v>
      </c>
      <c r="B23" s="104" t="s">
        <v>60</v>
      </c>
      <c r="C23" s="181" t="s">
        <v>60</v>
      </c>
      <c r="D23" s="181"/>
      <c r="E23" s="181"/>
      <c r="F23" s="181"/>
      <c r="G23" s="112"/>
      <c r="H23" s="223">
        <v>350454.72000000003</v>
      </c>
      <c r="I23" s="222">
        <v>338199.48</v>
      </c>
    </row>
    <row r="24" spans="1:9" ht="15.75">
      <c r="A24" s="113" t="s">
        <v>209</v>
      </c>
      <c r="B24" s="105" t="s">
        <v>208</v>
      </c>
      <c r="C24" s="179" t="s">
        <v>208</v>
      </c>
      <c r="D24" s="179"/>
      <c r="E24" s="179"/>
      <c r="F24" s="179"/>
      <c r="G24" s="112"/>
      <c r="H24" s="223">
        <v>35322.199999999997</v>
      </c>
      <c r="I24" s="222">
        <v>61298.240000000005</v>
      </c>
    </row>
    <row r="25" spans="1:9" ht="15.75">
      <c r="A25" s="113" t="s">
        <v>207</v>
      </c>
      <c r="B25" s="104" t="s">
        <v>206</v>
      </c>
      <c r="C25" s="179" t="s">
        <v>206</v>
      </c>
      <c r="D25" s="179"/>
      <c r="E25" s="179"/>
      <c r="F25" s="179"/>
      <c r="G25" s="112"/>
      <c r="H25" s="110">
        <v>1.32</v>
      </c>
      <c r="I25" s="222">
        <v>1.32</v>
      </c>
    </row>
    <row r="26" spans="1:9" ht="15.75">
      <c r="A26" s="113" t="s">
        <v>205</v>
      </c>
      <c r="B26" s="105" t="s">
        <v>204</v>
      </c>
      <c r="C26" s="179" t="s">
        <v>204</v>
      </c>
      <c r="D26" s="179"/>
      <c r="E26" s="179"/>
      <c r="F26" s="179"/>
      <c r="G26" s="112"/>
      <c r="H26" s="110">
        <v>60.96</v>
      </c>
      <c r="I26" s="222"/>
    </row>
    <row r="27" spans="1:9" ht="15.75">
      <c r="A27" s="113" t="s">
        <v>16</v>
      </c>
      <c r="B27" s="104" t="s">
        <v>203</v>
      </c>
      <c r="C27" s="179" t="s">
        <v>203</v>
      </c>
      <c r="D27" s="179"/>
      <c r="E27" s="179"/>
      <c r="F27" s="179"/>
      <c r="G27" s="112"/>
      <c r="H27" s="102"/>
      <c r="I27" s="221"/>
    </row>
    <row r="28" spans="1:9" ht="15.75">
      <c r="A28" s="113" t="s">
        <v>36</v>
      </c>
      <c r="B28" s="104" t="s">
        <v>202</v>
      </c>
      <c r="C28" s="179" t="s">
        <v>202</v>
      </c>
      <c r="D28" s="179"/>
      <c r="E28" s="179"/>
      <c r="F28" s="179"/>
      <c r="G28" s="112"/>
      <c r="H28" s="102">
        <f>SUM(H29)+SUM(H30)</f>
        <v>0</v>
      </c>
      <c r="I28" s="220">
        <v>0</v>
      </c>
    </row>
    <row r="29" spans="1:9" ht="15.75">
      <c r="A29" s="113" t="s">
        <v>201</v>
      </c>
      <c r="B29" s="105" t="s">
        <v>200</v>
      </c>
      <c r="C29" s="179" t="s">
        <v>200</v>
      </c>
      <c r="D29" s="179"/>
      <c r="E29" s="179"/>
      <c r="F29" s="179"/>
      <c r="G29" s="112"/>
      <c r="H29" s="110"/>
      <c r="I29" s="222"/>
    </row>
    <row r="30" spans="1:9" ht="15.75">
      <c r="A30" s="113" t="s">
        <v>199</v>
      </c>
      <c r="B30" s="105" t="s">
        <v>198</v>
      </c>
      <c r="C30" s="179" t="s">
        <v>198</v>
      </c>
      <c r="D30" s="179"/>
      <c r="E30" s="179"/>
      <c r="F30" s="179"/>
      <c r="G30" s="112"/>
      <c r="H30" s="110"/>
      <c r="I30" s="222"/>
    </row>
    <row r="31" spans="1:9" ht="15.75">
      <c r="A31" s="114" t="s">
        <v>45</v>
      </c>
      <c r="B31" s="109" t="s">
        <v>197</v>
      </c>
      <c r="C31" s="206" t="s">
        <v>197</v>
      </c>
      <c r="D31" s="206"/>
      <c r="E31" s="206"/>
      <c r="F31" s="206"/>
      <c r="G31" s="111"/>
      <c r="H31" s="106">
        <f>SUM(H32:H45)</f>
        <v>385839.19999999995</v>
      </c>
      <c r="I31" s="219">
        <v>399499.04000000004</v>
      </c>
    </row>
    <row r="32" spans="1:9" ht="15.75">
      <c r="A32" s="113" t="s">
        <v>9</v>
      </c>
      <c r="B32" s="104" t="s">
        <v>196</v>
      </c>
      <c r="C32" s="179" t="s">
        <v>195</v>
      </c>
      <c r="D32" s="180"/>
      <c r="E32" s="180"/>
      <c r="F32" s="180"/>
      <c r="G32" s="112"/>
      <c r="H32" s="110">
        <v>339507.77999999997</v>
      </c>
      <c r="I32" s="222">
        <v>323225.93</v>
      </c>
    </row>
    <row r="33" spans="1:9" ht="15.75">
      <c r="A33" s="113" t="s">
        <v>16</v>
      </c>
      <c r="B33" s="104" t="s">
        <v>194</v>
      </c>
      <c r="C33" s="179" t="s">
        <v>193</v>
      </c>
      <c r="D33" s="180"/>
      <c r="E33" s="180"/>
      <c r="F33" s="180"/>
      <c r="G33" s="112"/>
      <c r="H33" s="110">
        <v>25857.59</v>
      </c>
      <c r="I33" s="222">
        <v>28232.400000000001</v>
      </c>
    </row>
    <row r="34" spans="1:9" ht="15.75">
      <c r="A34" s="113" t="s">
        <v>36</v>
      </c>
      <c r="B34" s="104" t="s">
        <v>192</v>
      </c>
      <c r="C34" s="179" t="s">
        <v>191</v>
      </c>
      <c r="D34" s="180"/>
      <c r="E34" s="180"/>
      <c r="F34" s="180"/>
      <c r="G34" s="112"/>
      <c r="H34" s="110">
        <v>3961.81</v>
      </c>
      <c r="I34" s="222">
        <v>4490.41</v>
      </c>
    </row>
    <row r="35" spans="1:9" ht="15.75">
      <c r="A35" s="113" t="s">
        <v>44</v>
      </c>
      <c r="B35" s="104" t="s">
        <v>190</v>
      </c>
      <c r="C35" s="181" t="s">
        <v>189</v>
      </c>
      <c r="D35" s="180"/>
      <c r="E35" s="180"/>
      <c r="F35" s="180"/>
      <c r="G35" s="112"/>
      <c r="H35" s="110">
        <v>61.79</v>
      </c>
      <c r="I35" s="222"/>
    </row>
    <row r="36" spans="1:9" ht="15.75">
      <c r="A36" s="113" t="s">
        <v>55</v>
      </c>
      <c r="B36" s="104" t="s">
        <v>188</v>
      </c>
      <c r="C36" s="181" t="s">
        <v>187</v>
      </c>
      <c r="D36" s="180"/>
      <c r="E36" s="180"/>
      <c r="F36" s="180"/>
      <c r="G36" s="112"/>
      <c r="H36" s="110">
        <v>8320.3499999999985</v>
      </c>
      <c r="I36" s="222">
        <v>9967.2100000000009</v>
      </c>
    </row>
    <row r="37" spans="1:9" ht="15.75">
      <c r="A37" s="113" t="s">
        <v>186</v>
      </c>
      <c r="B37" s="104" t="s">
        <v>185</v>
      </c>
      <c r="C37" s="181" t="s">
        <v>184</v>
      </c>
      <c r="D37" s="180"/>
      <c r="E37" s="180"/>
      <c r="F37" s="180"/>
      <c r="G37" s="112"/>
      <c r="H37" s="110">
        <v>30.58</v>
      </c>
      <c r="I37" s="222">
        <v>4080</v>
      </c>
    </row>
    <row r="38" spans="1:9" ht="15.75">
      <c r="A38" s="113" t="s">
        <v>183</v>
      </c>
      <c r="B38" s="104" t="s">
        <v>182</v>
      </c>
      <c r="C38" s="181" t="s">
        <v>181</v>
      </c>
      <c r="D38" s="180"/>
      <c r="E38" s="180"/>
      <c r="F38" s="180"/>
      <c r="G38" s="112"/>
      <c r="H38" s="110">
        <v>1161.01</v>
      </c>
      <c r="I38" s="222">
        <v>26585.200000000001</v>
      </c>
    </row>
    <row r="39" spans="1:9" ht="15.75">
      <c r="A39" s="113" t="s">
        <v>180</v>
      </c>
      <c r="B39" s="104" t="s">
        <v>179</v>
      </c>
      <c r="C39" s="179" t="s">
        <v>179</v>
      </c>
      <c r="D39" s="180"/>
      <c r="E39" s="180"/>
      <c r="F39" s="180"/>
      <c r="G39" s="112"/>
      <c r="H39" s="110"/>
      <c r="I39" s="222"/>
    </row>
    <row r="40" spans="1:9" ht="15.75">
      <c r="A40" s="113" t="s">
        <v>178</v>
      </c>
      <c r="B40" s="104" t="s">
        <v>177</v>
      </c>
      <c r="C40" s="181" t="s">
        <v>177</v>
      </c>
      <c r="D40" s="180"/>
      <c r="E40" s="180"/>
      <c r="F40" s="180"/>
      <c r="G40" s="112"/>
      <c r="H40" s="110">
        <v>5890.0700000000006</v>
      </c>
      <c r="I40" s="222">
        <v>1920.52</v>
      </c>
    </row>
    <row r="41" spans="1:9" ht="15.75" customHeight="1">
      <c r="A41" s="113" t="s">
        <v>176</v>
      </c>
      <c r="B41" s="104" t="s">
        <v>175</v>
      </c>
      <c r="C41" s="179" t="s">
        <v>174</v>
      </c>
      <c r="D41" s="205"/>
      <c r="E41" s="205"/>
      <c r="F41" s="205"/>
      <c r="G41" s="112"/>
      <c r="H41" s="110"/>
      <c r="I41" s="222"/>
    </row>
    <row r="42" spans="1:9" ht="15.75" customHeight="1">
      <c r="A42" s="113" t="s">
        <v>173</v>
      </c>
      <c r="B42" s="104" t="s">
        <v>172</v>
      </c>
      <c r="C42" s="179" t="s">
        <v>171</v>
      </c>
      <c r="D42" s="180"/>
      <c r="E42" s="180"/>
      <c r="F42" s="180"/>
      <c r="G42" s="112"/>
      <c r="H42" s="110"/>
      <c r="I42" s="222"/>
    </row>
    <row r="43" spans="1:9" ht="15.75">
      <c r="A43" s="113" t="s">
        <v>170</v>
      </c>
      <c r="B43" s="104" t="s">
        <v>169</v>
      </c>
      <c r="C43" s="179" t="s">
        <v>168</v>
      </c>
      <c r="D43" s="180"/>
      <c r="E43" s="180"/>
      <c r="F43" s="180"/>
      <c r="G43" s="112"/>
      <c r="H43" s="110"/>
      <c r="I43" s="222"/>
    </row>
    <row r="44" spans="1:9" ht="15.75">
      <c r="A44" s="113" t="s">
        <v>167</v>
      </c>
      <c r="B44" s="104" t="s">
        <v>166</v>
      </c>
      <c r="C44" s="179" t="s">
        <v>165</v>
      </c>
      <c r="D44" s="180"/>
      <c r="E44" s="180"/>
      <c r="F44" s="180"/>
      <c r="G44" s="112"/>
      <c r="H44" s="110">
        <v>1048.22</v>
      </c>
      <c r="I44" s="222">
        <v>997.37</v>
      </c>
    </row>
    <row r="45" spans="1:9" ht="15.75">
      <c r="A45" s="113" t="s">
        <v>164</v>
      </c>
      <c r="B45" s="104" t="s">
        <v>163</v>
      </c>
      <c r="C45" s="200" t="s">
        <v>162</v>
      </c>
      <c r="D45" s="201"/>
      <c r="E45" s="201"/>
      <c r="F45" s="202"/>
      <c r="G45" s="112"/>
      <c r="H45" s="110"/>
      <c r="I45" s="222"/>
    </row>
    <row r="46" spans="1:9" ht="15.75">
      <c r="A46" s="109" t="s">
        <v>47</v>
      </c>
      <c r="B46" s="108" t="s">
        <v>161</v>
      </c>
      <c r="C46" s="203" t="s">
        <v>161</v>
      </c>
      <c r="D46" s="197"/>
      <c r="E46" s="197"/>
      <c r="F46" s="198"/>
      <c r="G46" s="111"/>
      <c r="H46" s="106">
        <f>H21-H31</f>
        <v>0</v>
      </c>
      <c r="I46" s="219">
        <v>0</v>
      </c>
    </row>
    <row r="47" spans="1:9" ht="15.75">
      <c r="A47" s="109" t="s">
        <v>58</v>
      </c>
      <c r="B47" s="109" t="s">
        <v>160</v>
      </c>
      <c r="C47" s="196" t="s">
        <v>160</v>
      </c>
      <c r="D47" s="197"/>
      <c r="E47" s="197"/>
      <c r="F47" s="198"/>
      <c r="G47" s="107"/>
      <c r="H47" s="106">
        <f>IF(TYPE(H48)=1,H48,0)-IF(TYPE(H49)=1,H49,0)-IF(TYPE(H50)=1,H50,0)</f>
        <v>0</v>
      </c>
      <c r="I47" s="219">
        <v>0</v>
      </c>
    </row>
    <row r="48" spans="1:9" ht="15.75">
      <c r="A48" s="105" t="s">
        <v>159</v>
      </c>
      <c r="B48" s="104" t="s">
        <v>158</v>
      </c>
      <c r="C48" s="200" t="s">
        <v>157</v>
      </c>
      <c r="D48" s="201"/>
      <c r="E48" s="201"/>
      <c r="F48" s="202"/>
      <c r="G48" s="103"/>
      <c r="H48" s="102"/>
      <c r="I48" s="222"/>
    </row>
    <row r="49" spans="1:9" ht="15.75">
      <c r="A49" s="105" t="s">
        <v>16</v>
      </c>
      <c r="B49" s="104" t="s">
        <v>156</v>
      </c>
      <c r="C49" s="200" t="s">
        <v>156</v>
      </c>
      <c r="D49" s="201"/>
      <c r="E49" s="201"/>
      <c r="F49" s="202"/>
      <c r="G49" s="103"/>
      <c r="H49" s="110"/>
      <c r="I49" s="222"/>
    </row>
    <row r="50" spans="1:9" ht="15.75">
      <c r="A50" s="105" t="s">
        <v>155</v>
      </c>
      <c r="B50" s="104" t="s">
        <v>154</v>
      </c>
      <c r="C50" s="200" t="s">
        <v>153</v>
      </c>
      <c r="D50" s="201"/>
      <c r="E50" s="201"/>
      <c r="F50" s="202"/>
      <c r="G50" s="103"/>
      <c r="H50" s="110"/>
      <c r="I50" s="222"/>
    </row>
    <row r="51" spans="1:9" ht="15.75">
      <c r="A51" s="109" t="s">
        <v>63</v>
      </c>
      <c r="B51" s="108" t="s">
        <v>152</v>
      </c>
      <c r="C51" s="203" t="s">
        <v>152</v>
      </c>
      <c r="D51" s="197"/>
      <c r="E51" s="197"/>
      <c r="F51" s="198"/>
      <c r="G51" s="107"/>
      <c r="H51" s="110"/>
      <c r="I51" s="222"/>
    </row>
    <row r="52" spans="1:9" ht="30" customHeight="1">
      <c r="A52" s="109" t="s">
        <v>75</v>
      </c>
      <c r="B52" s="108" t="s">
        <v>151</v>
      </c>
      <c r="C52" s="209" t="s">
        <v>151</v>
      </c>
      <c r="D52" s="194"/>
      <c r="E52" s="194"/>
      <c r="F52" s="195"/>
      <c r="G52" s="107"/>
      <c r="H52" s="110"/>
      <c r="I52" s="222"/>
    </row>
    <row r="53" spans="1:9" ht="15.75">
      <c r="A53" s="109" t="s">
        <v>87</v>
      </c>
      <c r="B53" s="108" t="s">
        <v>150</v>
      </c>
      <c r="C53" s="203" t="s">
        <v>150</v>
      </c>
      <c r="D53" s="197"/>
      <c r="E53" s="197"/>
      <c r="F53" s="198"/>
      <c r="G53" s="107"/>
      <c r="H53" s="110"/>
      <c r="I53" s="222"/>
    </row>
    <row r="54" spans="1:9" ht="30" customHeight="1">
      <c r="A54" s="109" t="s">
        <v>149</v>
      </c>
      <c r="B54" s="109" t="s">
        <v>148</v>
      </c>
      <c r="C54" s="193" t="s">
        <v>148</v>
      </c>
      <c r="D54" s="194"/>
      <c r="E54" s="194"/>
      <c r="F54" s="195"/>
      <c r="G54" s="107"/>
      <c r="H54" s="106">
        <f>SUM(H46,H47,H51,H52,H53)</f>
        <v>0</v>
      </c>
      <c r="I54" s="219">
        <v>0</v>
      </c>
    </row>
    <row r="55" spans="1:9" ht="15.75">
      <c r="A55" s="109" t="s">
        <v>9</v>
      </c>
      <c r="B55" s="109" t="s">
        <v>147</v>
      </c>
      <c r="C55" s="196" t="s">
        <v>147</v>
      </c>
      <c r="D55" s="197"/>
      <c r="E55" s="197"/>
      <c r="F55" s="198"/>
      <c r="G55" s="107"/>
      <c r="H55" s="110"/>
      <c r="I55" s="222"/>
    </row>
    <row r="56" spans="1:9" ht="15.75">
      <c r="A56" s="109" t="s">
        <v>146</v>
      </c>
      <c r="B56" s="108" t="s">
        <v>145</v>
      </c>
      <c r="C56" s="203" t="s">
        <v>145</v>
      </c>
      <c r="D56" s="197"/>
      <c r="E56" s="197"/>
      <c r="F56" s="198"/>
      <c r="G56" s="107"/>
      <c r="H56" s="106">
        <f>SUM(H54,H55)</f>
        <v>0</v>
      </c>
      <c r="I56" s="219">
        <v>0</v>
      </c>
    </row>
    <row r="57" spans="1:9" ht="15.75">
      <c r="A57" s="105" t="s">
        <v>9</v>
      </c>
      <c r="B57" s="104" t="s">
        <v>144</v>
      </c>
      <c r="C57" s="200" t="s">
        <v>144</v>
      </c>
      <c r="D57" s="201"/>
      <c r="E57" s="201"/>
      <c r="F57" s="202"/>
      <c r="G57" s="103"/>
      <c r="H57" s="102"/>
      <c r="I57" s="220"/>
    </row>
    <row r="58" spans="1:9" ht="15.75">
      <c r="A58" s="105" t="s">
        <v>16</v>
      </c>
      <c r="B58" s="104" t="s">
        <v>143</v>
      </c>
      <c r="C58" s="200" t="s">
        <v>143</v>
      </c>
      <c r="D58" s="201"/>
      <c r="E58" s="201"/>
      <c r="F58" s="202"/>
      <c r="G58" s="103"/>
      <c r="H58" s="102"/>
      <c r="I58" s="220"/>
    </row>
    <row r="59" spans="1:9">
      <c r="A59" s="101"/>
      <c r="B59" s="101"/>
      <c r="C59" s="101"/>
      <c r="D59" s="101"/>
    </row>
    <row r="60" spans="1:9" ht="15.75" customHeight="1">
      <c r="A60" s="213" t="s">
        <v>134</v>
      </c>
      <c r="B60" s="213"/>
      <c r="C60" s="213"/>
      <c r="D60" s="213"/>
      <c r="E60" s="213"/>
      <c r="F60" s="213"/>
      <c r="G60" s="100"/>
      <c r="H60" s="212" t="s">
        <v>135</v>
      </c>
      <c r="I60" s="212"/>
    </row>
    <row r="61" spans="1:9" s="95" customFormat="1" ht="18.75" customHeight="1">
      <c r="A61" s="210" t="s">
        <v>142</v>
      </c>
      <c r="B61" s="210"/>
      <c r="C61" s="210"/>
      <c r="D61" s="210"/>
      <c r="E61" s="210"/>
      <c r="F61" s="210"/>
      <c r="G61" s="96" t="s">
        <v>127</v>
      </c>
      <c r="H61" s="211" t="s">
        <v>110</v>
      </c>
      <c r="I61" s="211"/>
    </row>
    <row r="62" spans="1:9" s="95" customFormat="1" ht="10.5" customHeight="1">
      <c r="A62" s="99"/>
      <c r="B62" s="99"/>
      <c r="C62" s="99"/>
      <c r="D62" s="99"/>
      <c r="E62" s="99"/>
      <c r="F62" s="99"/>
      <c r="G62" s="99"/>
      <c r="H62" s="98"/>
      <c r="I62" s="98"/>
    </row>
    <row r="63" spans="1:9" s="95" customFormat="1" ht="15" customHeight="1">
      <c r="A63" s="214" t="s">
        <v>136</v>
      </c>
      <c r="B63" s="214"/>
      <c r="C63" s="214"/>
      <c r="D63" s="214"/>
      <c r="E63" s="214"/>
      <c r="F63" s="214"/>
      <c r="G63" s="97" t="s">
        <v>141</v>
      </c>
      <c r="H63" s="208" t="s">
        <v>140</v>
      </c>
      <c r="I63" s="208"/>
    </row>
    <row r="64" spans="1:9" s="95" customFormat="1" ht="12" customHeight="1">
      <c r="A64" s="210" t="s">
        <v>139</v>
      </c>
      <c r="B64" s="210"/>
      <c r="C64" s="210"/>
      <c r="D64" s="210"/>
      <c r="E64" s="210"/>
      <c r="F64" s="210"/>
      <c r="G64" s="96" t="s">
        <v>138</v>
      </c>
      <c r="H64" s="211" t="s">
        <v>110</v>
      </c>
      <c r="I64" s="211"/>
    </row>
    <row r="67" spans="1:9" ht="12.75" customHeight="1">
      <c r="A67" s="93"/>
      <c r="B67" s="93"/>
      <c r="C67" s="93"/>
      <c r="D67" s="93"/>
      <c r="E67" s="93"/>
      <c r="F67" s="93"/>
      <c r="G67" s="93"/>
      <c r="H67" s="94"/>
      <c r="I67" s="93"/>
    </row>
  </sheetData>
  <mergeCells count="62">
    <mergeCell ref="A64:F64"/>
    <mergeCell ref="H64:I64"/>
    <mergeCell ref="C51:F51"/>
    <mergeCell ref="C56:F56"/>
    <mergeCell ref="C57:F57"/>
    <mergeCell ref="C58:F58"/>
    <mergeCell ref="H60:I60"/>
    <mergeCell ref="H61:I61"/>
    <mergeCell ref="A61:F61"/>
    <mergeCell ref="A60:F60"/>
    <mergeCell ref="A63:F63"/>
    <mergeCell ref="H63:I63"/>
    <mergeCell ref="C52:F52"/>
    <mergeCell ref="C53:F53"/>
    <mergeCell ref="C47:F47"/>
    <mergeCell ref="C35:F35"/>
    <mergeCell ref="C36:F36"/>
    <mergeCell ref="C37:F37"/>
    <mergeCell ref="C40:F40"/>
    <mergeCell ref="C41:F41"/>
    <mergeCell ref="C54:F54"/>
    <mergeCell ref="C55:F55"/>
    <mergeCell ref="A19:I19"/>
    <mergeCell ref="C48:F48"/>
    <mergeCell ref="C49:F49"/>
    <mergeCell ref="C50:F50"/>
    <mergeCell ref="C45:F45"/>
    <mergeCell ref="C46:F46"/>
    <mergeCell ref="C23:F23"/>
    <mergeCell ref="C20:F20"/>
    <mergeCell ref="C21:F21"/>
    <mergeCell ref="C28:F28"/>
    <mergeCell ref="A20:B20"/>
    <mergeCell ref="C29:F29"/>
    <mergeCell ref="C30:F30"/>
    <mergeCell ref="C31:F31"/>
    <mergeCell ref="A14:I14"/>
    <mergeCell ref="A15:I15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A17:I17"/>
    <mergeCell ref="C42:F42"/>
    <mergeCell ref="C43:F43"/>
    <mergeCell ref="C44:F44"/>
    <mergeCell ref="C38:F38"/>
    <mergeCell ref="C39:F39"/>
    <mergeCell ref="C22:F22"/>
    <mergeCell ref="A18:I18"/>
    <mergeCell ref="C32:F32"/>
    <mergeCell ref="C33:F33"/>
    <mergeCell ref="C34:F34"/>
    <mergeCell ref="C24:F24"/>
    <mergeCell ref="C25:F25"/>
    <mergeCell ref="C26:F26"/>
    <mergeCell ref="C27:F2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E724-E687-4494-AF76-C4808FF27AA3}">
  <dimension ref="A1:M29"/>
  <sheetViews>
    <sheetView showGridLines="0" zoomScaleNormal="80" zoomScaleSheetLayoutView="75" workbookViewId="0">
      <selection activeCell="B35" sqref="B35"/>
    </sheetView>
  </sheetViews>
  <sheetFormatPr defaultRowHeight="15"/>
  <cols>
    <col min="1" max="1" width="6" style="122" customWidth="1"/>
    <col min="2" max="2" width="32.85546875" style="119" customWidth="1"/>
    <col min="3" max="10" width="15.7109375" style="119" customWidth="1"/>
    <col min="11" max="11" width="13.140625" style="119" customWidth="1"/>
    <col min="12" max="13" width="15.7109375" style="119" customWidth="1"/>
    <col min="14" max="16384" width="9.140625" style="119"/>
  </cols>
  <sheetData>
    <row r="1" spans="1:13">
      <c r="I1" s="137"/>
      <c r="J1" s="137"/>
      <c r="K1" s="137"/>
    </row>
    <row r="2" spans="1:13">
      <c r="I2" s="119" t="s">
        <v>257</v>
      </c>
    </row>
    <row r="3" spans="1:13">
      <c r="I3" s="119" t="s">
        <v>256</v>
      </c>
    </row>
    <row r="5" spans="1:13">
      <c r="A5" s="216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>
      <c r="A6" s="216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</row>
    <row r="8" spans="1:13">
      <c r="A8" s="216" t="s">
        <v>255</v>
      </c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10" spans="1:13">
      <c r="A10" s="215" t="s">
        <v>2</v>
      </c>
      <c r="B10" s="215" t="s">
        <v>254</v>
      </c>
      <c r="C10" s="215" t="s">
        <v>253</v>
      </c>
      <c r="D10" s="215" t="s">
        <v>252</v>
      </c>
      <c r="E10" s="215"/>
      <c r="F10" s="215"/>
      <c r="G10" s="215"/>
      <c r="H10" s="215"/>
      <c r="I10" s="215"/>
      <c r="J10" s="218"/>
      <c r="K10" s="218"/>
      <c r="L10" s="215"/>
      <c r="M10" s="215" t="s">
        <v>251</v>
      </c>
    </row>
    <row r="11" spans="1:13" ht="123" customHeight="1">
      <c r="A11" s="215"/>
      <c r="B11" s="215"/>
      <c r="C11" s="215"/>
      <c r="D11" s="128" t="s">
        <v>250</v>
      </c>
      <c r="E11" s="128" t="s">
        <v>249</v>
      </c>
      <c r="F11" s="128" t="s">
        <v>248</v>
      </c>
      <c r="G11" s="128" t="s">
        <v>247</v>
      </c>
      <c r="H11" s="128" t="s">
        <v>246</v>
      </c>
      <c r="I11" s="136" t="s">
        <v>245</v>
      </c>
      <c r="J11" s="128" t="s">
        <v>244</v>
      </c>
      <c r="K11" s="128" t="s">
        <v>243</v>
      </c>
      <c r="L11" s="135" t="s">
        <v>242</v>
      </c>
      <c r="M11" s="215"/>
    </row>
    <row r="12" spans="1:13">
      <c r="A12" s="133">
        <v>1</v>
      </c>
      <c r="B12" s="133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4" t="s">
        <v>241</v>
      </c>
      <c r="L12" s="133">
        <v>12</v>
      </c>
      <c r="M12" s="133">
        <v>13</v>
      </c>
    </row>
    <row r="13" spans="1:13" ht="71.25">
      <c r="A13" s="128" t="s">
        <v>240</v>
      </c>
      <c r="B13" s="127" t="s">
        <v>239</v>
      </c>
      <c r="C13" s="126">
        <f t="shared" ref="C13:L13" si="0">SUM(C14:C15)</f>
        <v>84345.37999999999</v>
      </c>
      <c r="D13" s="126">
        <f t="shared" si="0"/>
        <v>332525.36</v>
      </c>
      <c r="E13" s="126">
        <f t="shared" si="0"/>
        <v>0</v>
      </c>
      <c r="F13" s="126">
        <f t="shared" si="0"/>
        <v>0</v>
      </c>
      <c r="G13" s="126">
        <f t="shared" si="0"/>
        <v>0</v>
      </c>
      <c r="H13" s="126">
        <f t="shared" si="0"/>
        <v>0</v>
      </c>
      <c r="I13" s="126">
        <f t="shared" si="0"/>
        <v>-335089.56</v>
      </c>
      <c r="J13" s="126">
        <f t="shared" si="0"/>
        <v>0</v>
      </c>
      <c r="K13" s="126">
        <f t="shared" si="0"/>
        <v>0</v>
      </c>
      <c r="L13" s="126">
        <f t="shared" si="0"/>
        <v>0</v>
      </c>
      <c r="M13" s="126">
        <f t="shared" ref="M13:M25" si="1">SUM(C13:L13)</f>
        <v>81781.179999999993</v>
      </c>
    </row>
    <row r="14" spans="1:13" ht="15" customHeight="1">
      <c r="A14" s="132" t="s">
        <v>238</v>
      </c>
      <c r="B14" s="131" t="s">
        <v>225</v>
      </c>
      <c r="C14" s="130">
        <v>84121.62</v>
      </c>
      <c r="D14" s="130">
        <v>10259.969999999999</v>
      </c>
      <c r="E14" s="130"/>
      <c r="F14" s="130"/>
      <c r="G14" s="130"/>
      <c r="H14" s="130"/>
      <c r="I14" s="130">
        <v>-13317.68</v>
      </c>
      <c r="J14" s="130"/>
      <c r="K14" s="130"/>
      <c r="L14" s="130"/>
      <c r="M14" s="129">
        <f t="shared" si="1"/>
        <v>81063.91</v>
      </c>
    </row>
    <row r="15" spans="1:13" ht="15" customHeight="1">
      <c r="A15" s="132" t="s">
        <v>237</v>
      </c>
      <c r="B15" s="131" t="s">
        <v>223</v>
      </c>
      <c r="C15" s="130">
        <v>223.76</v>
      </c>
      <c r="D15" s="130">
        <v>322265.39</v>
      </c>
      <c r="E15" s="130"/>
      <c r="F15" s="130"/>
      <c r="G15" s="130"/>
      <c r="H15" s="130"/>
      <c r="I15" s="130">
        <v>-321771.88</v>
      </c>
      <c r="J15" s="130"/>
      <c r="K15" s="130"/>
      <c r="L15" s="130"/>
      <c r="M15" s="129">
        <f t="shared" si="1"/>
        <v>717.27000000001863</v>
      </c>
    </row>
    <row r="16" spans="1:13" ht="74.25" customHeight="1">
      <c r="A16" s="128" t="s">
        <v>236</v>
      </c>
      <c r="B16" s="127" t="s">
        <v>235</v>
      </c>
      <c r="C16" s="126">
        <f t="shared" ref="C16:L16" si="2">SUM(C17:C18)</f>
        <v>132543.31999999998</v>
      </c>
      <c r="D16" s="126">
        <f t="shared" si="2"/>
        <v>4485.5999999999995</v>
      </c>
      <c r="E16" s="126">
        <f t="shared" si="2"/>
        <v>0</v>
      </c>
      <c r="F16" s="126">
        <f t="shared" si="2"/>
        <v>0</v>
      </c>
      <c r="G16" s="126">
        <f t="shared" si="2"/>
        <v>0</v>
      </c>
      <c r="H16" s="126">
        <f t="shared" si="2"/>
        <v>0</v>
      </c>
      <c r="I16" s="126">
        <f t="shared" si="2"/>
        <v>-33602.28</v>
      </c>
      <c r="J16" s="126">
        <f t="shared" si="2"/>
        <v>0</v>
      </c>
      <c r="K16" s="126">
        <f t="shared" si="2"/>
        <v>0</v>
      </c>
      <c r="L16" s="126">
        <f t="shared" si="2"/>
        <v>0</v>
      </c>
      <c r="M16" s="126">
        <f t="shared" si="1"/>
        <v>103426.63999999998</v>
      </c>
    </row>
    <row r="17" spans="1:13" ht="15" customHeight="1">
      <c r="A17" s="132" t="s">
        <v>234</v>
      </c>
      <c r="B17" s="131" t="s">
        <v>225</v>
      </c>
      <c r="C17" s="130">
        <v>132366.07999999999</v>
      </c>
      <c r="D17" s="130">
        <v>378.49</v>
      </c>
      <c r="E17" s="130"/>
      <c r="F17" s="130"/>
      <c r="G17" s="130"/>
      <c r="H17" s="130"/>
      <c r="I17" s="130">
        <v>-29381.47</v>
      </c>
      <c r="J17" s="130"/>
      <c r="K17" s="130"/>
      <c r="L17" s="130"/>
      <c r="M17" s="129">
        <f t="shared" si="1"/>
        <v>103363.09999999998</v>
      </c>
    </row>
    <row r="18" spans="1:13" ht="15" customHeight="1">
      <c r="A18" s="132" t="s">
        <v>233</v>
      </c>
      <c r="B18" s="131" t="s">
        <v>223</v>
      </c>
      <c r="C18" s="130">
        <v>177.24</v>
      </c>
      <c r="D18" s="130">
        <v>4107.1099999999997</v>
      </c>
      <c r="E18" s="130"/>
      <c r="F18" s="130"/>
      <c r="G18" s="130"/>
      <c r="H18" s="130"/>
      <c r="I18" s="130">
        <v>-4220.8100000000004</v>
      </c>
      <c r="J18" s="130"/>
      <c r="K18" s="130"/>
      <c r="L18" s="130"/>
      <c r="M18" s="129">
        <f t="shared" si="1"/>
        <v>63.539999999999054</v>
      </c>
    </row>
    <row r="19" spans="1:13" ht="114.75" customHeight="1">
      <c r="A19" s="128" t="s">
        <v>232</v>
      </c>
      <c r="B19" s="127" t="s">
        <v>231</v>
      </c>
      <c r="C19" s="126">
        <f t="shared" ref="C19:L19" si="3">SUM(C20:C21)</f>
        <v>230.44000000000003</v>
      </c>
      <c r="D19" s="126">
        <f t="shared" si="3"/>
        <v>0</v>
      </c>
      <c r="E19" s="126">
        <f t="shared" si="3"/>
        <v>0</v>
      </c>
      <c r="F19" s="126">
        <f t="shared" si="3"/>
        <v>0</v>
      </c>
      <c r="G19" s="126">
        <f t="shared" si="3"/>
        <v>0</v>
      </c>
      <c r="H19" s="126">
        <f t="shared" si="3"/>
        <v>0</v>
      </c>
      <c r="I19" s="126">
        <f t="shared" si="3"/>
        <v>-1.32</v>
      </c>
      <c r="J19" s="126">
        <f t="shared" si="3"/>
        <v>0</v>
      </c>
      <c r="K19" s="126">
        <f t="shared" si="3"/>
        <v>0</v>
      </c>
      <c r="L19" s="126">
        <f t="shared" si="3"/>
        <v>0</v>
      </c>
      <c r="M19" s="126">
        <f t="shared" si="1"/>
        <v>229.12000000000003</v>
      </c>
    </row>
    <row r="20" spans="1:13" ht="15" customHeight="1">
      <c r="A20" s="132" t="s">
        <v>230</v>
      </c>
      <c r="B20" s="131" t="s">
        <v>225</v>
      </c>
      <c r="C20" s="130">
        <v>230.44000000000003</v>
      </c>
      <c r="D20" s="130"/>
      <c r="E20" s="130"/>
      <c r="F20" s="130"/>
      <c r="G20" s="130"/>
      <c r="H20" s="130"/>
      <c r="I20" s="130">
        <v>-1.32</v>
      </c>
      <c r="J20" s="130"/>
      <c r="K20" s="130"/>
      <c r="L20" s="130"/>
      <c r="M20" s="129">
        <f t="shared" si="1"/>
        <v>229.12000000000003</v>
      </c>
    </row>
    <row r="21" spans="1:13" ht="15" customHeight="1">
      <c r="A21" s="132" t="s">
        <v>229</v>
      </c>
      <c r="B21" s="131" t="s">
        <v>223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29">
        <f t="shared" si="1"/>
        <v>0</v>
      </c>
    </row>
    <row r="22" spans="1:13" ht="15" customHeight="1">
      <c r="A22" s="128" t="s">
        <v>228</v>
      </c>
      <c r="B22" s="127" t="s">
        <v>227</v>
      </c>
      <c r="C22" s="126">
        <f t="shared" ref="C22:L22" si="4">SUM(C23:C24)</f>
        <v>230.70000000000002</v>
      </c>
      <c r="D22" s="126">
        <f t="shared" si="4"/>
        <v>0</v>
      </c>
      <c r="E22" s="126">
        <f t="shared" si="4"/>
        <v>0</v>
      </c>
      <c r="F22" s="126">
        <f t="shared" si="4"/>
        <v>0</v>
      </c>
      <c r="G22" s="126">
        <f t="shared" si="4"/>
        <v>0</v>
      </c>
      <c r="H22" s="126">
        <f t="shared" si="4"/>
        <v>0</v>
      </c>
      <c r="I22" s="126">
        <f t="shared" si="4"/>
        <v>-60.96</v>
      </c>
      <c r="J22" s="126">
        <f t="shared" si="4"/>
        <v>0</v>
      </c>
      <c r="K22" s="126">
        <f t="shared" si="4"/>
        <v>0</v>
      </c>
      <c r="L22" s="126">
        <f t="shared" si="4"/>
        <v>0</v>
      </c>
      <c r="M22" s="126">
        <f t="shared" si="1"/>
        <v>169.74</v>
      </c>
    </row>
    <row r="23" spans="1:13" ht="15" customHeight="1">
      <c r="A23" s="132" t="s">
        <v>226</v>
      </c>
      <c r="B23" s="131" t="s">
        <v>225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29">
        <f t="shared" si="1"/>
        <v>0</v>
      </c>
    </row>
    <row r="24" spans="1:13" ht="15" customHeight="1">
      <c r="A24" s="132" t="s">
        <v>224</v>
      </c>
      <c r="B24" s="131" t="s">
        <v>223</v>
      </c>
      <c r="C24" s="130">
        <v>230.70000000000002</v>
      </c>
      <c r="D24" s="130"/>
      <c r="E24" s="130"/>
      <c r="F24" s="130"/>
      <c r="G24" s="130"/>
      <c r="H24" s="130"/>
      <c r="I24" s="130">
        <v>-60.96</v>
      </c>
      <c r="J24" s="130"/>
      <c r="K24" s="130"/>
      <c r="L24" s="130"/>
      <c r="M24" s="129">
        <f t="shared" si="1"/>
        <v>169.74</v>
      </c>
    </row>
    <row r="25" spans="1:13" ht="15" customHeight="1">
      <c r="A25" s="128" t="s">
        <v>222</v>
      </c>
      <c r="B25" s="127" t="s">
        <v>221</v>
      </c>
      <c r="C25" s="126">
        <f t="shared" ref="C25:L25" si="5">SUM(C13,C16,C19,C22)</f>
        <v>217349.83999999997</v>
      </c>
      <c r="D25" s="126">
        <f t="shared" si="5"/>
        <v>337010.95999999996</v>
      </c>
      <c r="E25" s="126">
        <f t="shared" si="5"/>
        <v>0</v>
      </c>
      <c r="F25" s="126">
        <f t="shared" si="5"/>
        <v>0</v>
      </c>
      <c r="G25" s="126">
        <f t="shared" si="5"/>
        <v>0</v>
      </c>
      <c r="H25" s="126">
        <f t="shared" si="5"/>
        <v>0</v>
      </c>
      <c r="I25" s="126">
        <f t="shared" si="5"/>
        <v>-368754.12</v>
      </c>
      <c r="J25" s="126">
        <f t="shared" si="5"/>
        <v>0</v>
      </c>
      <c r="K25" s="126">
        <f t="shared" si="5"/>
        <v>0</v>
      </c>
      <c r="L25" s="126">
        <f t="shared" si="5"/>
        <v>0</v>
      </c>
      <c r="M25" s="126">
        <f t="shared" si="1"/>
        <v>185606.67999999993</v>
      </c>
    </row>
    <row r="26" spans="1:13">
      <c r="A26" s="125" t="s">
        <v>220</v>
      </c>
    </row>
    <row r="27" spans="1:13" s="123" customFormat="1" ht="15" customHeight="1">
      <c r="A27" s="124"/>
      <c r="B27" s="124"/>
      <c r="C27" s="124"/>
      <c r="D27" s="124"/>
      <c r="E27" s="124"/>
    </row>
    <row r="28" spans="1:13" s="123" customFormat="1" ht="15" customHeight="1">
      <c r="A28" s="124"/>
      <c r="B28" s="124"/>
      <c r="C28" s="124"/>
      <c r="D28" s="124"/>
      <c r="E28" s="124"/>
    </row>
    <row r="29" spans="1:13" s="123" customFormat="1" ht="12.7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3</vt:i4>
      </vt:variant>
    </vt:vector>
  </HeadingPairs>
  <TitlesOfParts>
    <vt:vector size="6" baseType="lpstr">
      <vt:lpstr>FBA</vt:lpstr>
      <vt:lpstr>VRA</vt:lpstr>
      <vt:lpstr>FS pagal šaltinius</vt:lpstr>
      <vt:lpstr>FBA!Print_Titles</vt:lpstr>
      <vt:lpstr>'FS pagal šaltinius'!Print_Titles</vt:lpstr>
      <vt:lpstr>VRA!Print_Titles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Windows User</dc:creator>
  <cp:lastModifiedBy>Windows User</cp:lastModifiedBy>
  <cp:lastPrinted>2021-07-22T07:13:18Z</cp:lastPrinted>
  <dcterms:created xsi:type="dcterms:W3CDTF">2009-07-20T14:30:53Z</dcterms:created>
  <dcterms:modified xsi:type="dcterms:W3CDTF">2021-07-22T07:13:20Z</dcterms:modified>
</cp:coreProperties>
</file>